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12000" windowHeight="6540" activeTab="0"/>
  </bookViews>
  <sheets>
    <sheet name="Menu ID Form" sheetId="1" r:id="rId1"/>
    <sheet name="Menu for week" sheetId="2" r:id="rId2"/>
  </sheets>
  <definedNames/>
  <calcPr fullCalcOnLoad="1"/>
</workbook>
</file>

<file path=xl/sharedStrings.xml><?xml version="1.0" encoding="utf-8"?>
<sst xmlns="http://schemas.openxmlformats.org/spreadsheetml/2006/main" count="292" uniqueCount="122">
  <si>
    <t>For Congregate and Home Delivered Meals</t>
  </si>
  <si>
    <t>Title III Nutrition Program</t>
  </si>
  <si>
    <t>AREA AGENCY ON AGING INFORMATION:</t>
  </si>
  <si>
    <t>Signature:</t>
  </si>
  <si>
    <t>Name of AAA:</t>
  </si>
  <si>
    <t>Printed Name:</t>
  </si>
  <si>
    <t>Name of Nutrition</t>
  </si>
  <si>
    <t xml:space="preserve">  Program Director:</t>
  </si>
  <si>
    <t>Address:</t>
  </si>
  <si>
    <t>Contact Phone Number:</t>
  </si>
  <si>
    <t>Registration Number:</t>
  </si>
  <si>
    <t>3.  Identify all meal  service locations utilizing these menus, e.g.</t>
  </si>
  <si>
    <t xml:space="preserve">     week cycle of regular diet meals and shall be representative</t>
  </si>
  <si>
    <t xml:space="preserve">     senior centers, adult day care centers, home delivered meal</t>
  </si>
  <si>
    <t xml:space="preserve">     of the upcoming six month period.</t>
  </si>
  <si>
    <t xml:space="preserve">     programs.</t>
  </si>
  <si>
    <t xml:space="preserve">     of health, diabetes, hypertension, heart disease, etc., modified</t>
  </si>
  <si>
    <t xml:space="preserve">     diets can be provided in accordance with established regulations.</t>
  </si>
  <si>
    <t xml:space="preserve">     Indicate those modified diets which are provided:</t>
  </si>
  <si>
    <t>Modified diet menus do not need to be attached;</t>
  </si>
  <si>
    <t>however, they must be reviewed and approved by the</t>
  </si>
  <si>
    <t>dietitian.  Diet prescriptions must be maintained at</t>
  </si>
  <si>
    <t>the agency and upated at least annually.</t>
  </si>
  <si>
    <t>Menu will be served:</t>
  </si>
  <si>
    <t xml:space="preserve">Prog Provider/Caterer: </t>
  </si>
  <si>
    <t>FROM</t>
  </si>
  <si>
    <t>TO</t>
  </si>
  <si>
    <t>Week Number</t>
  </si>
  <si>
    <t>FOOD GROUP</t>
  </si>
  <si>
    <t>MONDAY</t>
  </si>
  <si>
    <t>TUESDAY</t>
  </si>
  <si>
    <t>WEDNESDAY</t>
  </si>
  <si>
    <t>THURSDAY</t>
  </si>
  <si>
    <t>FRIDAY</t>
  </si>
  <si>
    <t>Entrée-Protein Source</t>
  </si>
  <si>
    <t>Amt.</t>
  </si>
  <si>
    <t>or equivalent</t>
  </si>
  <si>
    <t>Protein (gm)</t>
  </si>
  <si>
    <t>Vit. C. (mg)</t>
  </si>
  <si>
    <t>Vit. A (RE)</t>
  </si>
  <si>
    <t>Calories</t>
  </si>
  <si>
    <t>Fruits and Vegetables</t>
  </si>
  <si>
    <t>Butter or margarine:</t>
  </si>
  <si>
    <t>Milk:</t>
  </si>
  <si>
    <t>Miscellaneous:</t>
  </si>
  <si>
    <t>foods and beverages</t>
  </si>
  <si>
    <t>Amount of:</t>
  </si>
  <si>
    <t>Minimum</t>
  </si>
  <si>
    <t>gm</t>
  </si>
  <si>
    <t>Vitamin C (mg)</t>
  </si>
  <si>
    <t>mg</t>
  </si>
  <si>
    <t>Minimum*</t>
  </si>
  <si>
    <t>* avg. for the week</t>
  </si>
  <si>
    <t>Protein Okay?</t>
  </si>
  <si>
    <t>Vitamin C Okay?</t>
  </si>
  <si>
    <t>Vitamin A Okay?</t>
  </si>
  <si>
    <t>Calories Okay?</t>
  </si>
  <si>
    <t>Resource(s) used for this nutritional analysis</t>
  </si>
  <si>
    <t>RE   or</t>
  </si>
  <si>
    <t>IU</t>
  </si>
  <si>
    <t>Check box used</t>
  </si>
  <si>
    <t>DIETITIAN INFORMATION:</t>
  </si>
  <si>
    <t>Vitamin A (RE/IU)</t>
  </si>
  <si>
    <t>Vit. A (RE/IU)</t>
  </si>
  <si>
    <t xml:space="preserve"> </t>
  </si>
  <si>
    <t>Vit A average for the week:</t>
  </si>
  <si>
    <t>STATE MINIMUM REQUIREMENT</t>
  </si>
  <si>
    <t>REQUIREMENT</t>
  </si>
  <si>
    <t>Slices Whole-grain bread</t>
  </si>
  <si>
    <t>Fat (gm)</t>
  </si>
  <si>
    <t xml:space="preserve">Sodium (mg) </t>
  </si>
  <si>
    <t>E-mail address:</t>
  </si>
  <si>
    <t>Note:  Continue on Page 1a. Below if additional space is needed.</t>
  </si>
  <si>
    <t>Continued from Page 1.</t>
  </si>
  <si>
    <t>Area Agency on Aging Information:</t>
  </si>
  <si>
    <t>3.   Identify all meal service locations utilizing those menus, e.g.  Senior centers, adult day care centers, home delivered meal programs:</t>
  </si>
  <si>
    <t>Page 1 a. of 2</t>
  </si>
  <si>
    <t>2.  For those participants requiring menu modifications for reasons</t>
  </si>
  <si>
    <t xml:space="preserve">                                                      Page 1 of 2</t>
  </si>
  <si>
    <t>Calcium</t>
  </si>
  <si>
    <t>Fiber</t>
  </si>
  <si>
    <t>Fat</t>
  </si>
  <si>
    <t>Sodium</t>
  </si>
  <si>
    <t>Fiber (gm)</t>
  </si>
  <si>
    <t>Fat(gm)</t>
  </si>
  <si>
    <t>Fiber(gm)</t>
  </si>
  <si>
    <t>Calcium (mg)</t>
  </si>
  <si>
    <t xml:space="preserve">Minimum* </t>
  </si>
  <si>
    <t>Percent</t>
  </si>
  <si>
    <t xml:space="preserve">Maximum* </t>
  </si>
  <si>
    <t>Maximum*</t>
  </si>
  <si>
    <t>percent</t>
  </si>
  <si>
    <t>Fiber Okay?</t>
  </si>
  <si>
    <t>Fat Okay?</t>
  </si>
  <si>
    <t>Sodium Okay?</t>
  </si>
  <si>
    <t>Calcium Okay?</t>
  </si>
  <si>
    <t>Vitamin C Average for the week</t>
  </si>
  <si>
    <t>Fiber average for the week</t>
  </si>
  <si>
    <t>Sodium average for the week</t>
  </si>
  <si>
    <t>Calcium average for the week</t>
  </si>
  <si>
    <t>Total Calories for the week:</t>
  </si>
  <si>
    <t>Fat Grams for the week</t>
  </si>
  <si>
    <t>BREAKFAST MENU SUBMISSION FORM</t>
  </si>
  <si>
    <t>1 oz. Edible portion</t>
  </si>
  <si>
    <t>Enriched bread and or cereal:</t>
  </si>
  <si>
    <t>Breakfast Menu Submission Form</t>
  </si>
  <si>
    <t>1.  This menu submission shall consist minimally of a two (2)</t>
  </si>
  <si>
    <t>2 servings at least 1/2 cup per serving</t>
  </si>
  <si>
    <t>Raw fruits and vegetables must</t>
  </si>
  <si>
    <t>be provided at least 2 times per week</t>
  </si>
  <si>
    <t xml:space="preserve">2 servings </t>
  </si>
  <si>
    <t xml:space="preserve">Whole-grain bread/product must be served </t>
  </si>
  <si>
    <t xml:space="preserve">a minimum of three times weekly in </t>
  </si>
  <si>
    <t>different meals</t>
  </si>
  <si>
    <t xml:space="preserve">1 tsp. daily </t>
  </si>
  <si>
    <t>or substitute</t>
  </si>
  <si>
    <t>1/2 pint or calcium equivalent</t>
  </si>
  <si>
    <t>Vitamin C daily minimum Okay?</t>
  </si>
  <si>
    <t>Fat Percent for the week</t>
  </si>
  <si>
    <t>Raw Fruits/Vegetables</t>
  </si>
  <si>
    <t>Place a "1" if adult day car or frozen home delivered meal</t>
  </si>
  <si>
    <t>ATTACHMENT 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</si>
</sst>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1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3" xfId="0" applyFill="1" applyBorder="1" applyAlignment="1">
      <alignment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2" borderId="2" xfId="0" applyNumberFormat="1" applyFill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5" xfId="0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2" borderId="12" xfId="0" applyFill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right"/>
    </xf>
    <xf numFmtId="49" fontId="0" fillId="4" borderId="7" xfId="0" applyNumberFormat="1" applyFill="1" applyBorder="1" applyAlignment="1" applyProtection="1">
      <alignment/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49" fontId="0" fillId="4" borderId="2" xfId="0" applyNumberFormat="1" applyFill="1" applyBorder="1" applyAlignment="1" applyProtection="1">
      <alignment/>
      <protection locked="0"/>
    </xf>
    <xf numFmtId="49" fontId="0" fillId="4" borderId="13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Alignment="1">
      <alignment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/>
      <protection hidden="1"/>
    </xf>
    <xf numFmtId="0" fontId="0" fillId="4" borderId="0" xfId="0" applyFill="1" applyAlignment="1">
      <alignment/>
    </xf>
    <xf numFmtId="0" fontId="0" fillId="4" borderId="11" xfId="0" applyFill="1" applyBorder="1" applyAlignment="1" applyProtection="1">
      <alignment/>
      <protection locked="0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4" borderId="16" xfId="0" applyFill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4" fillId="2" borderId="0" xfId="0" applyFont="1" applyFill="1" applyAlignment="1">
      <alignment/>
    </xf>
    <xf numFmtId="0" fontId="4" fillId="2" borderId="10" xfId="0" applyFont="1" applyFill="1" applyBorder="1" applyAlignment="1">
      <alignment horizontal="center" wrapText="1"/>
    </xf>
    <xf numFmtId="0" fontId="0" fillId="4" borderId="8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2" borderId="1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0" fillId="5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5" borderId="9" xfId="0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>
      <alignment/>
    </xf>
    <xf numFmtId="0" fontId="0" fillId="5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2" borderId="1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 applyProtection="1">
      <alignment/>
      <protection hidden="1"/>
    </xf>
    <xf numFmtId="0" fontId="0" fillId="2" borderId="8" xfId="0" applyFont="1" applyFill="1" applyBorder="1" applyAlignment="1" applyProtection="1">
      <alignment/>
      <protection hidden="1"/>
    </xf>
    <xf numFmtId="49" fontId="0" fillId="2" borderId="8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0" borderId="1" xfId="0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6" borderId="8" xfId="0" applyFill="1" applyBorder="1" applyAlignment="1" applyProtection="1">
      <alignment/>
      <protection locked="0"/>
    </xf>
    <xf numFmtId="0" fontId="0" fillId="4" borderId="14" xfId="0" applyFill="1" applyBorder="1" applyAlignment="1">
      <alignment/>
    </xf>
    <xf numFmtId="0" fontId="0" fillId="0" borderId="8" xfId="0" applyBorder="1" applyAlignment="1" applyProtection="1">
      <alignment/>
      <protection locked="0"/>
    </xf>
    <xf numFmtId="1" fontId="0" fillId="2" borderId="8" xfId="0" applyNumberFormat="1" applyFont="1" applyFill="1" applyBorder="1" applyAlignment="1" applyProtection="1">
      <alignment/>
      <protection hidden="1"/>
    </xf>
    <xf numFmtId="1" fontId="0" fillId="2" borderId="13" xfId="0" applyNumberFormat="1" applyFill="1" applyBorder="1" applyAlignment="1">
      <alignment/>
    </xf>
    <xf numFmtId="1" fontId="0" fillId="7" borderId="7" xfId="0" applyNumberFormat="1" applyFill="1" applyBorder="1" applyAlignment="1">
      <alignment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49" fontId="0" fillId="4" borderId="9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9" fontId="0" fillId="4" borderId="10" xfId="0" applyNumberFormat="1" applyFill="1" applyBorder="1" applyAlignment="1" applyProtection="1">
      <alignment horizontal="left" vertical="top" wrapText="1"/>
      <protection locked="0"/>
    </xf>
    <xf numFmtId="49" fontId="0" fillId="4" borderId="11" xfId="0" applyNumberForma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0" fillId="2" borderId="0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4" borderId="12" xfId="0" applyNumberFormat="1" applyFill="1" applyBorder="1" applyAlignment="1" applyProtection="1">
      <alignment horizontal="left" vertical="top" wrapText="1"/>
      <protection locked="0"/>
    </xf>
    <xf numFmtId="49" fontId="0" fillId="4" borderId="19" xfId="0" applyNumberForma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75" zoomScaleNormal="75" workbookViewId="0" topLeftCell="A1">
      <selection activeCell="A3" sqref="A3:E3"/>
    </sheetView>
  </sheetViews>
  <sheetFormatPr defaultColWidth="9.140625" defaultRowHeight="12.75"/>
  <cols>
    <col min="1" max="1" width="21.140625" style="0" bestFit="1" customWidth="1"/>
    <col min="2" max="2" width="30.7109375" style="0" customWidth="1"/>
    <col min="4" max="4" width="21.140625" style="0" bestFit="1" customWidth="1"/>
    <col min="5" max="5" width="30.7109375" style="0" customWidth="1"/>
  </cols>
  <sheetData>
    <row r="1" spans="1:6" ht="12.75">
      <c r="A1" s="100" t="s">
        <v>121</v>
      </c>
      <c r="B1" s="100"/>
      <c r="C1" s="100"/>
      <c r="D1" s="100"/>
      <c r="E1" s="100"/>
      <c r="F1" s="2"/>
    </row>
    <row r="2" spans="1:6" ht="12.75">
      <c r="A2" s="100" t="s">
        <v>105</v>
      </c>
      <c r="B2" s="100"/>
      <c r="C2" s="100"/>
      <c r="D2" s="100"/>
      <c r="E2" s="100"/>
      <c r="F2" s="2"/>
    </row>
    <row r="3" spans="1:6" ht="12.75">
      <c r="A3" s="100" t="s">
        <v>0</v>
      </c>
      <c r="B3" s="100"/>
      <c r="C3" s="100"/>
      <c r="D3" s="100"/>
      <c r="E3" s="100"/>
      <c r="F3" s="2"/>
    </row>
    <row r="4" spans="1:6" ht="12.75">
      <c r="A4" s="100" t="s">
        <v>1</v>
      </c>
      <c r="B4" s="100"/>
      <c r="C4" s="100"/>
      <c r="D4" s="100"/>
      <c r="E4" s="100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101" t="s">
        <v>61</v>
      </c>
      <c r="B6" s="101"/>
      <c r="C6" s="3"/>
      <c r="D6" s="4" t="s">
        <v>2</v>
      </c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2" t="s">
        <v>3</v>
      </c>
      <c r="B8" s="5"/>
      <c r="C8" s="2"/>
      <c r="D8" s="2" t="s">
        <v>4</v>
      </c>
      <c r="E8" s="5"/>
      <c r="F8" s="2"/>
    </row>
    <row r="9" spans="1:6" ht="12.75">
      <c r="A9" s="2"/>
      <c r="B9" s="2"/>
      <c r="C9" s="2"/>
      <c r="D9" s="2" t="s">
        <v>6</v>
      </c>
      <c r="E9" s="2"/>
      <c r="F9" s="2"/>
    </row>
    <row r="10" spans="1:6" ht="12.75">
      <c r="A10" s="2" t="s">
        <v>5</v>
      </c>
      <c r="B10" s="5"/>
      <c r="C10" s="2"/>
      <c r="D10" s="2" t="s">
        <v>7</v>
      </c>
      <c r="E10" s="5"/>
      <c r="F10" s="2"/>
    </row>
    <row r="11" spans="1:6" ht="12.75">
      <c r="A11" s="2"/>
      <c r="B11" s="2"/>
      <c r="C11" s="2"/>
      <c r="D11" s="2" t="s">
        <v>9</v>
      </c>
      <c r="E11" s="5"/>
      <c r="F11" s="2"/>
    </row>
    <row r="12" spans="1:6" ht="12.75">
      <c r="A12" s="2" t="s">
        <v>8</v>
      </c>
      <c r="B12" s="5"/>
      <c r="C12" s="2"/>
      <c r="D12" s="45" t="s">
        <v>71</v>
      </c>
      <c r="E12" s="5"/>
      <c r="F12" s="2"/>
    </row>
    <row r="13" spans="1:6" ht="12.75">
      <c r="A13" s="2"/>
      <c r="B13" s="6"/>
      <c r="C13" s="2"/>
      <c r="D13" s="2" t="s">
        <v>11</v>
      </c>
      <c r="E13" s="2"/>
      <c r="F13" s="2"/>
    </row>
    <row r="14" spans="1:6" ht="12.75">
      <c r="A14" s="2"/>
      <c r="B14" s="3"/>
      <c r="C14" s="2"/>
      <c r="D14" s="2" t="s">
        <v>13</v>
      </c>
      <c r="E14" s="2"/>
      <c r="F14" s="2"/>
    </row>
    <row r="15" spans="1:6" ht="12.75">
      <c r="A15" s="2" t="s">
        <v>9</v>
      </c>
      <c r="B15" s="5"/>
      <c r="C15" s="2"/>
      <c r="D15" s="2" t="s">
        <v>15</v>
      </c>
      <c r="E15" s="2"/>
      <c r="F15" s="2"/>
    </row>
    <row r="16" spans="1:6" ht="12.75">
      <c r="A16" s="45" t="s">
        <v>71</v>
      </c>
      <c r="B16" s="5"/>
      <c r="C16" s="2"/>
      <c r="D16" s="91"/>
      <c r="E16" s="93"/>
      <c r="F16" s="2"/>
    </row>
    <row r="17" spans="1:6" ht="12.75">
      <c r="A17" s="2" t="s">
        <v>10</v>
      </c>
      <c r="B17" s="5"/>
      <c r="C17" s="2"/>
      <c r="D17" s="94"/>
      <c r="E17" s="96"/>
      <c r="F17" s="2" t="s">
        <v>64</v>
      </c>
    </row>
    <row r="18" spans="1:6" ht="12.75">
      <c r="A18" s="2"/>
      <c r="B18" s="2"/>
      <c r="C18" s="2"/>
      <c r="D18" s="94"/>
      <c r="E18" s="96"/>
      <c r="F18" s="2"/>
    </row>
    <row r="19" spans="1:6" ht="12.75">
      <c r="A19" s="2" t="s">
        <v>106</v>
      </c>
      <c r="B19" s="2"/>
      <c r="C19" s="2"/>
      <c r="D19" s="94"/>
      <c r="E19" s="96"/>
      <c r="F19" s="2"/>
    </row>
    <row r="20" spans="1:6" ht="12.75">
      <c r="A20" s="2" t="s">
        <v>12</v>
      </c>
      <c r="B20" s="2"/>
      <c r="C20" s="2"/>
      <c r="D20" s="94"/>
      <c r="E20" s="96"/>
      <c r="F20" s="2"/>
    </row>
    <row r="21" spans="1:6" ht="12.75">
      <c r="A21" s="2" t="s">
        <v>14</v>
      </c>
      <c r="B21" s="2"/>
      <c r="C21" s="2"/>
      <c r="D21" s="94"/>
      <c r="E21" s="96"/>
      <c r="F21" s="2"/>
    </row>
    <row r="22" spans="1:6" ht="12.75">
      <c r="A22" s="2"/>
      <c r="B22" s="2"/>
      <c r="C22" s="2"/>
      <c r="D22" s="94"/>
      <c r="E22" s="96"/>
      <c r="F22" s="2"/>
    </row>
    <row r="23" spans="1:6" ht="12.75">
      <c r="A23" s="2" t="s">
        <v>77</v>
      </c>
      <c r="B23" s="2"/>
      <c r="C23" s="2"/>
      <c r="D23" s="94"/>
      <c r="E23" s="96"/>
      <c r="F23" s="2"/>
    </row>
    <row r="24" spans="1:6" ht="12.75">
      <c r="A24" s="2" t="s">
        <v>16</v>
      </c>
      <c r="B24" s="2"/>
      <c r="C24" s="2"/>
      <c r="D24" s="94"/>
      <c r="E24" s="96"/>
      <c r="F24" s="2"/>
    </row>
    <row r="25" spans="1:6" ht="12.75">
      <c r="A25" s="2" t="s">
        <v>17</v>
      </c>
      <c r="B25" s="2"/>
      <c r="C25" s="2"/>
      <c r="D25" s="94"/>
      <c r="E25" s="96"/>
      <c r="F25" s="2"/>
    </row>
    <row r="26" spans="1:6" ht="12.75">
      <c r="A26" s="2"/>
      <c r="B26" s="2"/>
      <c r="C26" s="2"/>
      <c r="D26" s="94"/>
      <c r="E26" s="96"/>
      <c r="F26" s="2"/>
    </row>
    <row r="27" spans="1:6" ht="12.75">
      <c r="A27" s="2" t="s">
        <v>18</v>
      </c>
      <c r="B27" s="2"/>
      <c r="C27" s="2"/>
      <c r="D27" s="94"/>
      <c r="E27" s="96"/>
      <c r="F27" s="2"/>
    </row>
    <row r="28" spans="1:6" ht="12.75">
      <c r="A28" s="102"/>
      <c r="B28" s="93"/>
      <c r="C28" s="2"/>
      <c r="D28" s="97"/>
      <c r="E28" s="99"/>
      <c r="F28" s="2"/>
    </row>
    <row r="29" spans="1:6" ht="12.75">
      <c r="A29" s="94"/>
      <c r="B29" s="96"/>
      <c r="C29" s="2"/>
      <c r="D29" s="2" t="s">
        <v>72</v>
      </c>
      <c r="E29" s="2"/>
      <c r="F29" s="2"/>
    </row>
    <row r="30" spans="1:6" ht="12.75">
      <c r="A30" s="94"/>
      <c r="B30" s="96"/>
      <c r="C30" s="2"/>
      <c r="D30" s="2"/>
      <c r="E30" s="2"/>
      <c r="F30" s="2"/>
    </row>
    <row r="31" spans="1:6" ht="12.75">
      <c r="A31" s="94"/>
      <c r="B31" s="96"/>
      <c r="C31" s="2"/>
      <c r="D31" s="7" t="s">
        <v>19</v>
      </c>
      <c r="E31" s="2"/>
      <c r="F31" s="2"/>
    </row>
    <row r="32" spans="1:6" ht="12.75">
      <c r="A32" s="94"/>
      <c r="B32" s="96"/>
      <c r="C32" s="2"/>
      <c r="D32" s="7" t="s">
        <v>20</v>
      </c>
      <c r="E32" s="2"/>
      <c r="F32" s="2"/>
    </row>
    <row r="33" spans="1:6" ht="12.75">
      <c r="A33" s="97"/>
      <c r="B33" s="99"/>
      <c r="C33" s="2"/>
      <c r="D33" s="7" t="s">
        <v>21</v>
      </c>
      <c r="E33" s="2"/>
      <c r="F33" s="2"/>
    </row>
    <row r="34" spans="1:6" ht="12.75">
      <c r="A34" s="2"/>
      <c r="B34" s="2"/>
      <c r="C34" s="2"/>
      <c r="D34" s="7" t="s">
        <v>22</v>
      </c>
      <c r="E34" s="2"/>
      <c r="F34" s="2"/>
    </row>
    <row r="35" spans="1:6" ht="12.75">
      <c r="A35" s="2"/>
      <c r="B35" s="2"/>
      <c r="C35" s="2"/>
      <c r="D35" s="2"/>
      <c r="E35" s="2" t="s">
        <v>78</v>
      </c>
      <c r="F35" s="2"/>
    </row>
    <row r="36" spans="1:6" ht="12.75">
      <c r="A36" s="43"/>
      <c r="B36" s="43"/>
      <c r="C36" s="43"/>
      <c r="D36" s="43"/>
      <c r="E36" s="43"/>
      <c r="F36" s="43"/>
    </row>
    <row r="37" spans="1:6" ht="12.75">
      <c r="A37" s="100" t="s">
        <v>121</v>
      </c>
      <c r="B37" s="100"/>
      <c r="C37" s="100"/>
      <c r="D37" s="100"/>
      <c r="E37" s="100"/>
      <c r="F37" s="2"/>
    </row>
    <row r="38" spans="1:6" ht="12.75">
      <c r="A38" s="100" t="s">
        <v>105</v>
      </c>
      <c r="B38" s="100"/>
      <c r="C38" s="100"/>
      <c r="D38" s="100"/>
      <c r="E38" s="100"/>
      <c r="F38" s="2"/>
    </row>
    <row r="39" spans="1:6" ht="12.75">
      <c r="A39" s="100" t="s">
        <v>0</v>
      </c>
      <c r="B39" s="100"/>
      <c r="C39" s="100"/>
      <c r="D39" s="100"/>
      <c r="E39" s="100"/>
      <c r="F39" s="2"/>
    </row>
    <row r="40" spans="1:6" ht="12.75">
      <c r="A40" s="100" t="s">
        <v>1</v>
      </c>
      <c r="B40" s="100"/>
      <c r="C40" s="100"/>
      <c r="D40" s="100"/>
      <c r="E40" s="100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 t="s">
        <v>73</v>
      </c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46" t="s">
        <v>74</v>
      </c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 t="s">
        <v>75</v>
      </c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91"/>
      <c r="B48" s="92"/>
      <c r="C48" s="92"/>
      <c r="D48" s="92"/>
      <c r="E48" s="93"/>
      <c r="F48" s="2"/>
    </row>
    <row r="49" spans="1:6" ht="12.75">
      <c r="A49" s="94"/>
      <c r="B49" s="95"/>
      <c r="C49" s="95"/>
      <c r="D49" s="95"/>
      <c r="E49" s="96"/>
      <c r="F49" s="2"/>
    </row>
    <row r="50" spans="1:6" ht="12.75">
      <c r="A50" s="94"/>
      <c r="B50" s="95"/>
      <c r="C50" s="95"/>
      <c r="D50" s="95"/>
      <c r="E50" s="96"/>
      <c r="F50" s="2"/>
    </row>
    <row r="51" spans="1:6" ht="12.75">
      <c r="A51" s="94"/>
      <c r="B51" s="95"/>
      <c r="C51" s="95"/>
      <c r="D51" s="95"/>
      <c r="E51" s="96"/>
      <c r="F51" s="2"/>
    </row>
    <row r="52" spans="1:6" ht="12.75">
      <c r="A52" s="94"/>
      <c r="B52" s="95"/>
      <c r="C52" s="95"/>
      <c r="D52" s="95"/>
      <c r="E52" s="96"/>
      <c r="F52" s="2"/>
    </row>
    <row r="53" spans="1:6" ht="12.75">
      <c r="A53" s="94"/>
      <c r="B53" s="95"/>
      <c r="C53" s="95"/>
      <c r="D53" s="95"/>
      <c r="E53" s="96"/>
      <c r="F53" s="2"/>
    </row>
    <row r="54" spans="1:6" ht="12.75">
      <c r="A54" s="94"/>
      <c r="B54" s="95"/>
      <c r="C54" s="95"/>
      <c r="D54" s="95"/>
      <c r="E54" s="96"/>
      <c r="F54" s="2"/>
    </row>
    <row r="55" spans="1:6" ht="12.75">
      <c r="A55" s="94"/>
      <c r="B55" s="95"/>
      <c r="C55" s="95"/>
      <c r="D55" s="95"/>
      <c r="E55" s="96"/>
      <c r="F55" s="2"/>
    </row>
    <row r="56" spans="1:6" ht="12.75">
      <c r="A56" s="94"/>
      <c r="B56" s="95"/>
      <c r="C56" s="95"/>
      <c r="D56" s="95"/>
      <c r="E56" s="96"/>
      <c r="F56" s="2"/>
    </row>
    <row r="57" spans="1:6" ht="12.75">
      <c r="A57" s="94"/>
      <c r="B57" s="95"/>
      <c r="C57" s="95"/>
      <c r="D57" s="95"/>
      <c r="E57" s="96"/>
      <c r="F57" s="2"/>
    </row>
    <row r="58" spans="1:6" ht="12.75">
      <c r="A58" s="94"/>
      <c r="B58" s="95"/>
      <c r="C58" s="95"/>
      <c r="D58" s="95"/>
      <c r="E58" s="96"/>
      <c r="F58" s="2"/>
    </row>
    <row r="59" spans="1:6" ht="12.75">
      <c r="A59" s="94"/>
      <c r="B59" s="95"/>
      <c r="C59" s="95"/>
      <c r="D59" s="95"/>
      <c r="E59" s="96"/>
      <c r="F59" s="2"/>
    </row>
    <row r="60" spans="1:6" ht="12.75">
      <c r="A60" s="94"/>
      <c r="B60" s="95"/>
      <c r="C60" s="95"/>
      <c r="D60" s="95"/>
      <c r="E60" s="96"/>
      <c r="F60" s="2"/>
    </row>
    <row r="61" spans="1:6" ht="12.75">
      <c r="A61" s="94"/>
      <c r="B61" s="95"/>
      <c r="C61" s="95"/>
      <c r="D61" s="95"/>
      <c r="E61" s="96"/>
      <c r="F61" s="2"/>
    </row>
    <row r="62" spans="1:6" ht="12.75">
      <c r="A62" s="94"/>
      <c r="B62" s="95"/>
      <c r="C62" s="95"/>
      <c r="D62" s="95"/>
      <c r="E62" s="96"/>
      <c r="F62" s="2"/>
    </row>
    <row r="63" spans="1:6" ht="12.75">
      <c r="A63" s="94"/>
      <c r="B63" s="95"/>
      <c r="C63" s="95"/>
      <c r="D63" s="95"/>
      <c r="E63" s="96"/>
      <c r="F63" s="2"/>
    </row>
    <row r="64" spans="1:6" ht="12.75">
      <c r="A64" s="97"/>
      <c r="B64" s="98"/>
      <c r="C64" s="98"/>
      <c r="D64" s="98"/>
      <c r="E64" s="99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45" t="s">
        <v>76</v>
      </c>
      <c r="F66" s="2"/>
    </row>
  </sheetData>
  <sheetProtection password="CB21" sheet="1" objects="1" scenarios="1"/>
  <mergeCells count="12">
    <mergeCell ref="A6:B6"/>
    <mergeCell ref="A28:B33"/>
    <mergeCell ref="A1:E1"/>
    <mergeCell ref="A2:E2"/>
    <mergeCell ref="A3:E3"/>
    <mergeCell ref="A4:E4"/>
    <mergeCell ref="D16:E28"/>
    <mergeCell ref="A48:E64"/>
    <mergeCell ref="A37:E37"/>
    <mergeCell ref="A38:E38"/>
    <mergeCell ref="A39:E39"/>
    <mergeCell ref="A40:E40"/>
  </mergeCells>
  <printOptions/>
  <pageMargins left="0.75" right="0.75" top="1" bottom="1" header="0.5" footer="0.5"/>
  <pageSetup horizontalDpi="600" verticalDpi="600" orientation="landscape" paperSize="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6"/>
  <sheetViews>
    <sheetView zoomScale="75" zoomScaleNormal="75" workbookViewId="0" topLeftCell="A1">
      <pane xSplit="1" ySplit="8" topLeftCell="K6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0" sqref="A90"/>
    </sheetView>
  </sheetViews>
  <sheetFormatPr defaultColWidth="9.140625" defaultRowHeight="12.75"/>
  <cols>
    <col min="1" max="1" width="62.8515625" style="0" customWidth="1"/>
    <col min="2" max="2" width="39.8515625" style="0" customWidth="1"/>
    <col min="3" max="3" width="9.00390625" style="0" customWidth="1"/>
    <col min="4" max="4" width="42.7109375" style="0" customWidth="1"/>
    <col min="5" max="5" width="8.7109375" style="0" customWidth="1"/>
    <col min="6" max="6" width="42.57421875" style="0" customWidth="1"/>
    <col min="7" max="7" width="9.00390625" style="0" customWidth="1"/>
    <col min="8" max="8" width="43.57421875" style="0" customWidth="1"/>
    <col min="9" max="9" width="9.00390625" style="0" customWidth="1"/>
    <col min="10" max="10" width="42.7109375" style="0" customWidth="1"/>
    <col min="11" max="11" width="9.00390625" style="0" customWidth="1"/>
    <col min="13" max="13" width="11.00390625" style="0" customWidth="1"/>
    <col min="15" max="15" width="29.00390625" style="0" customWidth="1"/>
    <col min="16" max="16" width="11.421875" style="0" customWidth="1"/>
  </cols>
  <sheetData>
    <row r="1" spans="1:14" ht="12.75">
      <c r="A1" s="118" t="s">
        <v>102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>
      <c r="A3" s="8" t="s">
        <v>6</v>
      </c>
      <c r="B3" s="119"/>
      <c r="C3" s="119"/>
      <c r="D3" s="120"/>
      <c r="E3" s="2"/>
      <c r="F3" s="112" t="s">
        <v>23</v>
      </c>
      <c r="G3" s="113"/>
      <c r="H3" s="9"/>
      <c r="I3" s="10"/>
      <c r="J3" s="11"/>
      <c r="K3" s="2"/>
      <c r="L3" s="2"/>
      <c r="M3" s="2"/>
      <c r="N3" s="2"/>
    </row>
    <row r="4" spans="1:14" ht="13.5" thickBot="1">
      <c r="A4" s="12" t="s">
        <v>24</v>
      </c>
      <c r="B4" s="121"/>
      <c r="C4" s="121"/>
      <c r="D4" s="122"/>
      <c r="E4" s="13"/>
      <c r="F4" s="3"/>
      <c r="G4" s="3"/>
      <c r="H4" s="1" t="s">
        <v>25</v>
      </c>
      <c r="I4" s="1"/>
      <c r="J4" s="1" t="s">
        <v>26</v>
      </c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 thickBot="1">
      <c r="A6" s="14" t="s">
        <v>4</v>
      </c>
      <c r="B6" s="110"/>
      <c r="C6" s="110"/>
      <c r="D6" s="111"/>
      <c r="E6" s="13"/>
      <c r="F6" s="112" t="s">
        <v>27</v>
      </c>
      <c r="G6" s="113"/>
      <c r="H6" s="15"/>
      <c r="I6" s="13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6" t="s">
        <v>28</v>
      </c>
      <c r="B8" s="114" t="s">
        <v>29</v>
      </c>
      <c r="C8" s="114"/>
      <c r="D8" s="114" t="s">
        <v>30</v>
      </c>
      <c r="E8" s="114"/>
      <c r="F8" s="114" t="s">
        <v>31</v>
      </c>
      <c r="G8" s="114"/>
      <c r="H8" s="114" t="s">
        <v>32</v>
      </c>
      <c r="I8" s="114"/>
      <c r="J8" s="123" t="s">
        <v>33</v>
      </c>
      <c r="K8" s="123"/>
      <c r="L8" s="2"/>
      <c r="M8" s="2"/>
      <c r="N8" s="2"/>
    </row>
    <row r="9" spans="1:14" ht="12.75">
      <c r="A9" s="17" t="s">
        <v>34</v>
      </c>
      <c r="B9" s="103"/>
      <c r="C9" s="17"/>
      <c r="D9" s="103"/>
      <c r="E9" s="17"/>
      <c r="F9" s="103"/>
      <c r="G9" s="17"/>
      <c r="H9" s="103"/>
      <c r="I9" s="17"/>
      <c r="J9" s="103"/>
      <c r="K9" s="18"/>
      <c r="L9" s="3"/>
      <c r="M9" s="3"/>
      <c r="N9" s="3"/>
    </row>
    <row r="10" spans="1:14" ht="12.75">
      <c r="A10" s="19" t="s">
        <v>103</v>
      </c>
      <c r="B10" s="106"/>
      <c r="C10" s="19" t="s">
        <v>35</v>
      </c>
      <c r="D10" s="106"/>
      <c r="E10" s="19" t="s">
        <v>35</v>
      </c>
      <c r="F10" s="106"/>
      <c r="G10" s="19" t="s">
        <v>35</v>
      </c>
      <c r="H10" s="106"/>
      <c r="I10" s="19" t="s">
        <v>35</v>
      </c>
      <c r="J10" s="106"/>
      <c r="K10" s="20" t="s">
        <v>35</v>
      </c>
      <c r="L10" s="3"/>
      <c r="M10" s="3"/>
      <c r="N10" s="3"/>
    </row>
    <row r="11" spans="1:14" ht="12.75">
      <c r="A11" s="19" t="s">
        <v>36</v>
      </c>
      <c r="B11" s="106"/>
      <c r="C11" s="21"/>
      <c r="D11" s="106"/>
      <c r="E11" s="21"/>
      <c r="F11" s="106"/>
      <c r="G11" s="21"/>
      <c r="H11" s="106"/>
      <c r="I11" s="21"/>
      <c r="J11" s="106"/>
      <c r="K11" s="21"/>
      <c r="L11" s="3" t="s">
        <v>37</v>
      </c>
      <c r="M11" s="3"/>
      <c r="N11" s="3"/>
    </row>
    <row r="12" spans="1:15" ht="12.75">
      <c r="A12" s="22"/>
      <c r="B12" s="106"/>
      <c r="C12" s="21"/>
      <c r="D12" s="106"/>
      <c r="E12" s="21"/>
      <c r="F12" s="106"/>
      <c r="G12" s="21"/>
      <c r="H12" s="106"/>
      <c r="I12" s="21"/>
      <c r="J12" s="106"/>
      <c r="K12" s="21"/>
      <c r="L12" s="3" t="s">
        <v>38</v>
      </c>
      <c r="M12" s="3"/>
      <c r="N12" s="3" t="s">
        <v>60</v>
      </c>
      <c r="O12" s="2"/>
    </row>
    <row r="13" spans="1:15" ht="12.75">
      <c r="A13" s="22"/>
      <c r="B13" s="106"/>
      <c r="C13" s="21"/>
      <c r="D13" s="106"/>
      <c r="E13" s="21"/>
      <c r="F13" s="106"/>
      <c r="G13" s="21"/>
      <c r="H13" s="106"/>
      <c r="I13" s="21"/>
      <c r="J13" s="106"/>
      <c r="K13" s="21"/>
      <c r="L13" s="3" t="s">
        <v>39</v>
      </c>
      <c r="M13" s="57"/>
      <c r="N13" s="32" t="s">
        <v>59</v>
      </c>
      <c r="O13" s="57"/>
    </row>
    <row r="14" spans="1:15" ht="12.75">
      <c r="A14" s="22"/>
      <c r="B14" s="106"/>
      <c r="C14" s="21"/>
      <c r="D14" s="106"/>
      <c r="E14" s="21"/>
      <c r="F14" s="106"/>
      <c r="G14" s="21"/>
      <c r="H14" s="106"/>
      <c r="I14" s="21"/>
      <c r="J14" s="106"/>
      <c r="K14" s="21"/>
      <c r="L14" s="3" t="s">
        <v>40</v>
      </c>
      <c r="M14" s="3"/>
      <c r="N14" s="3"/>
      <c r="O14" s="2"/>
    </row>
    <row r="15" spans="1:15" ht="12.75">
      <c r="A15" s="22"/>
      <c r="B15" s="106"/>
      <c r="C15" s="21"/>
      <c r="D15" s="106"/>
      <c r="E15" s="21"/>
      <c r="F15" s="106"/>
      <c r="G15" s="21"/>
      <c r="H15" s="106"/>
      <c r="I15" s="21"/>
      <c r="J15" s="106"/>
      <c r="K15" s="21"/>
      <c r="L15" s="3" t="s">
        <v>80</v>
      </c>
      <c r="M15" s="3"/>
      <c r="N15" s="3"/>
      <c r="O15" s="2"/>
    </row>
    <row r="16" spans="1:15" ht="12.75">
      <c r="A16" s="22"/>
      <c r="B16" s="106"/>
      <c r="C16" s="21"/>
      <c r="D16" s="106"/>
      <c r="E16" s="21"/>
      <c r="F16" s="106"/>
      <c r="G16" s="21"/>
      <c r="H16" s="106"/>
      <c r="I16" s="21"/>
      <c r="J16" s="106"/>
      <c r="K16" s="21"/>
      <c r="L16" s="3" t="s">
        <v>81</v>
      </c>
      <c r="M16" s="3"/>
      <c r="N16" s="3"/>
      <c r="O16" s="2"/>
    </row>
    <row r="17" spans="1:15" ht="12.75">
      <c r="A17" s="22"/>
      <c r="B17" s="106"/>
      <c r="C17" s="21"/>
      <c r="D17" s="106"/>
      <c r="E17" s="21"/>
      <c r="F17" s="106"/>
      <c r="G17" s="21"/>
      <c r="H17" s="106"/>
      <c r="I17" s="21"/>
      <c r="J17" s="106"/>
      <c r="K17" s="21"/>
      <c r="L17" s="3" t="s">
        <v>82</v>
      </c>
      <c r="M17" s="3"/>
      <c r="N17" s="3"/>
      <c r="O17" s="2"/>
    </row>
    <row r="18" spans="1:14" ht="12.75">
      <c r="A18" s="23"/>
      <c r="B18" s="107"/>
      <c r="C18" s="21"/>
      <c r="D18" s="107"/>
      <c r="E18" s="21"/>
      <c r="F18" s="107"/>
      <c r="G18" s="21"/>
      <c r="H18" s="107"/>
      <c r="I18" s="21"/>
      <c r="J18" s="107"/>
      <c r="K18" s="21"/>
      <c r="L18" s="3" t="s">
        <v>79</v>
      </c>
      <c r="M18" s="3"/>
      <c r="N18" s="3"/>
    </row>
    <row r="19" spans="1:14" ht="12.75">
      <c r="A19" s="17" t="s">
        <v>41</v>
      </c>
      <c r="B19" s="115"/>
      <c r="C19" s="17"/>
      <c r="D19" s="103"/>
      <c r="E19" s="17"/>
      <c r="F19" s="103"/>
      <c r="G19" s="17"/>
      <c r="H19" s="103"/>
      <c r="I19" s="17"/>
      <c r="J19" s="103"/>
      <c r="K19" s="17"/>
      <c r="L19" s="3"/>
      <c r="M19" s="3"/>
      <c r="N19" s="3"/>
    </row>
    <row r="20" spans="1:14" ht="12.75">
      <c r="A20" s="53"/>
      <c r="B20" s="116"/>
      <c r="C20" s="19" t="s">
        <v>35</v>
      </c>
      <c r="D20" s="106"/>
      <c r="E20" s="19" t="s">
        <v>35</v>
      </c>
      <c r="F20" s="106"/>
      <c r="G20" s="19" t="s">
        <v>35</v>
      </c>
      <c r="H20" s="106"/>
      <c r="I20" s="19" t="s">
        <v>35</v>
      </c>
      <c r="J20" s="106"/>
      <c r="K20" s="19" t="s">
        <v>35</v>
      </c>
      <c r="L20" s="3"/>
      <c r="M20" s="3"/>
      <c r="N20" s="3"/>
    </row>
    <row r="21" spans="1:14" ht="12.75">
      <c r="A21" s="19" t="s">
        <v>107</v>
      </c>
      <c r="B21" s="116"/>
      <c r="C21" s="21"/>
      <c r="D21" s="106"/>
      <c r="E21" s="21"/>
      <c r="F21" s="106"/>
      <c r="G21" s="21"/>
      <c r="H21" s="106"/>
      <c r="I21" s="21"/>
      <c r="J21" s="106"/>
      <c r="K21" s="21"/>
      <c r="L21" s="3" t="s">
        <v>37</v>
      </c>
      <c r="M21" s="3"/>
      <c r="N21" s="3"/>
    </row>
    <row r="22" spans="1:14" ht="12.75">
      <c r="A22" s="53"/>
      <c r="B22" s="116"/>
      <c r="C22" s="21"/>
      <c r="D22" s="106"/>
      <c r="E22" s="21"/>
      <c r="F22" s="106"/>
      <c r="G22" s="21"/>
      <c r="H22" s="106"/>
      <c r="I22" s="21"/>
      <c r="J22" s="106"/>
      <c r="K22" s="21"/>
      <c r="L22" s="3" t="s">
        <v>38</v>
      </c>
      <c r="M22" s="3"/>
      <c r="N22" s="3"/>
    </row>
    <row r="23" spans="1:14" ht="12.75">
      <c r="A23" s="59" t="s">
        <v>108</v>
      </c>
      <c r="B23" s="116"/>
      <c r="C23" s="21"/>
      <c r="D23" s="106"/>
      <c r="E23" s="21"/>
      <c r="F23" s="106"/>
      <c r="G23" s="21"/>
      <c r="H23" s="106"/>
      <c r="I23" s="21"/>
      <c r="J23" s="106"/>
      <c r="K23" s="21"/>
      <c r="L23" s="3" t="s">
        <v>63</v>
      </c>
      <c r="M23" s="3"/>
      <c r="N23" s="3"/>
    </row>
    <row r="24" spans="1:14" ht="12.75">
      <c r="A24" s="19" t="s">
        <v>109</v>
      </c>
      <c r="B24" s="116"/>
      <c r="C24" s="21"/>
      <c r="D24" s="106"/>
      <c r="E24" s="21"/>
      <c r="F24" s="106"/>
      <c r="G24" s="21"/>
      <c r="H24" s="106"/>
      <c r="I24" s="21"/>
      <c r="J24" s="106"/>
      <c r="K24" s="21"/>
      <c r="L24" s="3" t="s">
        <v>40</v>
      </c>
      <c r="M24" s="3"/>
      <c r="N24" s="3"/>
    </row>
    <row r="25" spans="1:14" ht="12.75">
      <c r="A25" s="56"/>
      <c r="B25" s="116"/>
      <c r="C25" s="21"/>
      <c r="D25" s="106"/>
      <c r="E25" s="21"/>
      <c r="F25" s="106"/>
      <c r="G25" s="21"/>
      <c r="H25" s="106"/>
      <c r="I25" s="21"/>
      <c r="J25" s="106"/>
      <c r="K25" s="21"/>
      <c r="L25" s="3" t="s">
        <v>80</v>
      </c>
      <c r="M25" s="3"/>
      <c r="N25" s="3"/>
    </row>
    <row r="26" spans="1:14" ht="12.75">
      <c r="A26" s="53"/>
      <c r="B26" s="116"/>
      <c r="C26" s="21"/>
      <c r="D26" s="106"/>
      <c r="E26" s="21"/>
      <c r="F26" s="106"/>
      <c r="G26" s="21"/>
      <c r="H26" s="106"/>
      <c r="I26" s="21"/>
      <c r="J26" s="106"/>
      <c r="K26" s="21"/>
      <c r="L26" s="3" t="s">
        <v>81</v>
      </c>
      <c r="M26" s="3"/>
      <c r="N26" s="3" t="s">
        <v>120</v>
      </c>
    </row>
    <row r="27" spans="1:15" ht="12.75">
      <c r="A27" s="53"/>
      <c r="B27" s="116"/>
      <c r="C27" s="21"/>
      <c r="D27" s="106"/>
      <c r="E27" s="21"/>
      <c r="F27" s="106"/>
      <c r="G27" s="21"/>
      <c r="H27" s="106"/>
      <c r="I27" s="21"/>
      <c r="J27" s="106"/>
      <c r="K27" s="21"/>
      <c r="L27" s="3" t="s">
        <v>82</v>
      </c>
      <c r="M27" s="3"/>
      <c r="N27" s="57"/>
      <c r="O27" s="86"/>
    </row>
    <row r="28" spans="1:14" ht="12.75">
      <c r="A28" s="53"/>
      <c r="B28" s="116"/>
      <c r="C28" s="21"/>
      <c r="D28" s="106"/>
      <c r="E28" s="21"/>
      <c r="F28" s="106"/>
      <c r="G28" s="21"/>
      <c r="H28" s="106"/>
      <c r="I28" s="21"/>
      <c r="J28" s="106"/>
      <c r="K28" s="21"/>
      <c r="L28" s="3" t="s">
        <v>79</v>
      </c>
      <c r="M28" s="3"/>
      <c r="N28" s="3"/>
    </row>
    <row r="29" spans="1:23" s="82" customFormat="1" ht="12.75">
      <c r="A29" s="83"/>
      <c r="B29" s="117"/>
      <c r="C29" s="85"/>
      <c r="D29" s="108"/>
      <c r="E29" s="85"/>
      <c r="F29" s="108"/>
      <c r="G29" s="85"/>
      <c r="H29" s="108"/>
      <c r="I29" s="85"/>
      <c r="J29" s="108"/>
      <c r="K29" s="85"/>
      <c r="L29" s="84" t="s">
        <v>119</v>
      </c>
      <c r="M29" s="3"/>
      <c r="N29" s="3"/>
      <c r="O29" s="29" t="b">
        <f>IF($N$27=1,"EXEMPT",C29+E29+G29+I29+K29&gt;=2)</f>
        <v>0</v>
      </c>
      <c r="P29" s="73"/>
      <c r="Q29" s="73"/>
      <c r="R29" s="73"/>
      <c r="S29" s="73"/>
      <c r="T29" s="73"/>
      <c r="U29" s="73"/>
      <c r="V29" s="73"/>
      <c r="W29" s="73"/>
    </row>
    <row r="30" spans="1:14" ht="12.75">
      <c r="A30" s="81" t="s">
        <v>104</v>
      </c>
      <c r="B30" s="103"/>
      <c r="C30" s="22"/>
      <c r="D30" s="103"/>
      <c r="E30" s="22"/>
      <c r="F30" s="103"/>
      <c r="G30" s="22"/>
      <c r="H30" s="103"/>
      <c r="I30" s="22"/>
      <c r="J30" s="103"/>
      <c r="K30" s="22"/>
      <c r="L30" s="3"/>
      <c r="M30" s="3"/>
      <c r="N30" s="3"/>
    </row>
    <row r="31" spans="1:14" ht="12.75">
      <c r="A31" s="19"/>
      <c r="B31" s="104"/>
      <c r="C31" s="19" t="s">
        <v>35</v>
      </c>
      <c r="D31" s="104"/>
      <c r="E31" s="19" t="s">
        <v>35</v>
      </c>
      <c r="F31" s="104"/>
      <c r="G31" s="19" t="s">
        <v>35</v>
      </c>
      <c r="H31" s="104"/>
      <c r="I31" s="19" t="s">
        <v>35</v>
      </c>
      <c r="J31" s="104"/>
      <c r="K31" s="19" t="s">
        <v>35</v>
      </c>
      <c r="L31" s="3"/>
      <c r="M31" s="3"/>
      <c r="N31" s="3"/>
    </row>
    <row r="32" spans="1:14" ht="12.75">
      <c r="A32" s="19" t="s">
        <v>110</v>
      </c>
      <c r="B32" s="104"/>
      <c r="C32" s="21"/>
      <c r="D32" s="104"/>
      <c r="E32" s="21"/>
      <c r="F32" s="104"/>
      <c r="G32" s="21"/>
      <c r="H32" s="104"/>
      <c r="I32" s="21"/>
      <c r="J32" s="104"/>
      <c r="K32" s="21"/>
      <c r="L32" s="3" t="s">
        <v>37</v>
      </c>
      <c r="M32" s="3"/>
      <c r="N32" s="3"/>
    </row>
    <row r="33" spans="1:14" ht="12.75">
      <c r="A33" s="54"/>
      <c r="B33" s="104"/>
      <c r="C33" s="21"/>
      <c r="D33" s="104"/>
      <c r="E33" s="21"/>
      <c r="F33" s="104"/>
      <c r="G33" s="21"/>
      <c r="H33" s="104"/>
      <c r="I33" s="21"/>
      <c r="J33" s="104"/>
      <c r="K33" s="21"/>
      <c r="L33" s="3" t="s">
        <v>38</v>
      </c>
      <c r="M33" s="3"/>
      <c r="N33" s="3"/>
    </row>
    <row r="34" spans="1:14" ht="12.75">
      <c r="A34" s="60" t="s">
        <v>111</v>
      </c>
      <c r="B34" s="104"/>
      <c r="C34" s="21"/>
      <c r="D34" s="104"/>
      <c r="E34" s="21"/>
      <c r="F34" s="104"/>
      <c r="G34" s="21"/>
      <c r="H34" s="104"/>
      <c r="I34" s="21"/>
      <c r="J34" s="104"/>
      <c r="K34" s="21"/>
      <c r="L34" s="3" t="s">
        <v>63</v>
      </c>
      <c r="M34" s="3"/>
      <c r="N34" s="3"/>
    </row>
    <row r="35" spans="1:14" ht="12.75">
      <c r="A35" s="61" t="s">
        <v>112</v>
      </c>
      <c r="B35" s="104"/>
      <c r="C35" s="21"/>
      <c r="D35" s="104"/>
      <c r="E35" s="21"/>
      <c r="F35" s="104"/>
      <c r="G35" s="21"/>
      <c r="H35" s="104"/>
      <c r="I35" s="21"/>
      <c r="J35" s="104"/>
      <c r="K35" s="21"/>
      <c r="L35" s="3" t="s">
        <v>40</v>
      </c>
      <c r="M35" s="3"/>
      <c r="N35" s="3"/>
    </row>
    <row r="36" spans="1:14" ht="12.75">
      <c r="A36" s="19" t="s">
        <v>113</v>
      </c>
      <c r="B36" s="104"/>
      <c r="C36" s="24"/>
      <c r="D36" s="104"/>
      <c r="E36" s="24"/>
      <c r="F36" s="104"/>
      <c r="G36" s="24"/>
      <c r="H36" s="104"/>
      <c r="I36" s="24"/>
      <c r="J36" s="104"/>
      <c r="K36" s="24"/>
      <c r="L36" s="3" t="s">
        <v>80</v>
      </c>
      <c r="M36" s="3"/>
      <c r="N36" s="3"/>
    </row>
    <row r="37" spans="1:14" ht="12.75">
      <c r="A37" s="19"/>
      <c r="B37" s="104"/>
      <c r="C37" s="24"/>
      <c r="D37" s="104"/>
      <c r="E37" s="24"/>
      <c r="F37" s="104"/>
      <c r="G37" s="24"/>
      <c r="H37" s="104"/>
      <c r="I37" s="24"/>
      <c r="J37" s="104"/>
      <c r="K37" s="24"/>
      <c r="L37" s="3" t="s">
        <v>81</v>
      </c>
      <c r="M37" s="3"/>
      <c r="N37" s="3"/>
    </row>
    <row r="38" spans="1:14" ht="12.75">
      <c r="A38" s="22"/>
      <c r="B38" s="104"/>
      <c r="C38" s="24"/>
      <c r="D38" s="104"/>
      <c r="E38" s="24"/>
      <c r="F38" s="104"/>
      <c r="G38" s="24"/>
      <c r="H38" s="104"/>
      <c r="I38" s="24"/>
      <c r="J38" s="104"/>
      <c r="K38" s="24"/>
      <c r="L38" s="3" t="s">
        <v>82</v>
      </c>
      <c r="M38" s="3"/>
      <c r="N38" s="3"/>
    </row>
    <row r="39" spans="1:14" ht="12.75">
      <c r="A39" s="22"/>
      <c r="B39" s="104"/>
      <c r="C39" s="24"/>
      <c r="D39" s="104"/>
      <c r="E39" s="24"/>
      <c r="F39" s="104"/>
      <c r="G39" s="24"/>
      <c r="H39" s="104"/>
      <c r="I39" s="24"/>
      <c r="J39" s="104"/>
      <c r="K39" s="44"/>
      <c r="L39" s="3" t="s">
        <v>79</v>
      </c>
      <c r="M39" s="3"/>
      <c r="N39" s="3"/>
    </row>
    <row r="40" spans="1:15" ht="12.75">
      <c r="A40" s="23"/>
      <c r="B40" s="105"/>
      <c r="C40" s="58"/>
      <c r="D40" s="105"/>
      <c r="E40" s="58"/>
      <c r="F40" s="105"/>
      <c r="G40" s="58"/>
      <c r="H40" s="105"/>
      <c r="I40" s="58"/>
      <c r="J40" s="105"/>
      <c r="K40" s="58"/>
      <c r="L40" s="3" t="s">
        <v>68</v>
      </c>
      <c r="M40" s="3"/>
      <c r="N40" s="3"/>
      <c r="O40" s="64" t="b">
        <f>(C40+E40+G40+I40+K40)&gt;=3</f>
        <v>0</v>
      </c>
    </row>
    <row r="41" spans="1:14" ht="12.75">
      <c r="A41" s="17" t="s">
        <v>42</v>
      </c>
      <c r="B41" s="103"/>
      <c r="C41" s="17"/>
      <c r="D41" s="103"/>
      <c r="E41" s="17"/>
      <c r="F41" s="103"/>
      <c r="G41" s="17"/>
      <c r="H41" s="103"/>
      <c r="I41" s="8"/>
      <c r="J41" s="103"/>
      <c r="K41" s="25"/>
      <c r="L41" s="3"/>
      <c r="M41" s="3"/>
      <c r="N41" s="3"/>
    </row>
    <row r="42" spans="1:15" ht="12.75">
      <c r="A42" s="19"/>
      <c r="B42" s="104"/>
      <c r="C42" s="19" t="s">
        <v>35</v>
      </c>
      <c r="D42" s="104"/>
      <c r="E42" s="19" t="s">
        <v>35</v>
      </c>
      <c r="F42" s="104"/>
      <c r="G42" s="19" t="s">
        <v>35</v>
      </c>
      <c r="H42" s="104"/>
      <c r="I42" s="19" t="s">
        <v>35</v>
      </c>
      <c r="J42" s="106"/>
      <c r="K42" s="19" t="s">
        <v>35</v>
      </c>
      <c r="L42" s="3"/>
      <c r="M42" s="3"/>
      <c r="N42" s="3"/>
      <c r="O42" s="47"/>
    </row>
    <row r="43" spans="1:15" ht="12.75">
      <c r="A43" s="19" t="s">
        <v>114</v>
      </c>
      <c r="B43" s="104"/>
      <c r="C43" s="21"/>
      <c r="D43" s="104"/>
      <c r="E43" s="21"/>
      <c r="F43" s="104"/>
      <c r="G43" s="21"/>
      <c r="H43" s="104"/>
      <c r="I43" s="26"/>
      <c r="J43" s="106"/>
      <c r="K43" s="27"/>
      <c r="L43" s="3" t="s">
        <v>37</v>
      </c>
      <c r="M43" s="3"/>
      <c r="N43" s="3"/>
      <c r="O43" s="48"/>
    </row>
    <row r="44" spans="1:14" ht="12.75">
      <c r="A44" s="19" t="s">
        <v>115</v>
      </c>
      <c r="B44" s="104"/>
      <c r="C44" s="21"/>
      <c r="D44" s="104"/>
      <c r="E44" s="21"/>
      <c r="F44" s="104"/>
      <c r="G44" s="21"/>
      <c r="H44" s="104"/>
      <c r="I44" s="26"/>
      <c r="J44" s="106"/>
      <c r="K44" s="27"/>
      <c r="L44" s="3" t="s">
        <v>38</v>
      </c>
      <c r="M44" s="3"/>
      <c r="N44" s="3"/>
    </row>
    <row r="45" spans="1:14" ht="12.75">
      <c r="A45" s="19"/>
      <c r="B45" s="104"/>
      <c r="C45" s="21"/>
      <c r="D45" s="104"/>
      <c r="E45" s="21"/>
      <c r="F45" s="104"/>
      <c r="G45" s="21"/>
      <c r="H45" s="104"/>
      <c r="I45" s="26"/>
      <c r="J45" s="106"/>
      <c r="K45" s="27"/>
      <c r="L45" s="3" t="s">
        <v>63</v>
      </c>
      <c r="M45" s="3"/>
      <c r="N45" s="3"/>
    </row>
    <row r="46" spans="1:14" ht="12.75">
      <c r="A46" s="22"/>
      <c r="B46" s="104"/>
      <c r="C46" s="21"/>
      <c r="D46" s="104"/>
      <c r="E46" s="21"/>
      <c r="F46" s="104"/>
      <c r="G46" s="21"/>
      <c r="H46" s="104"/>
      <c r="I46" s="26"/>
      <c r="J46" s="106"/>
      <c r="K46" s="27"/>
      <c r="L46" s="3" t="s">
        <v>40</v>
      </c>
      <c r="M46" s="3"/>
      <c r="N46" s="3"/>
    </row>
    <row r="47" spans="1:14" ht="12.75">
      <c r="A47" s="22"/>
      <c r="B47" s="104"/>
      <c r="C47" s="24"/>
      <c r="D47" s="104"/>
      <c r="E47" s="24"/>
      <c r="F47" s="104"/>
      <c r="G47" s="24"/>
      <c r="H47" s="104"/>
      <c r="I47" s="49"/>
      <c r="J47" s="106"/>
      <c r="K47" s="50"/>
      <c r="L47" s="3" t="s">
        <v>80</v>
      </c>
      <c r="M47" s="3"/>
      <c r="N47" s="3"/>
    </row>
    <row r="48" spans="1:14" ht="12.75">
      <c r="A48" s="22"/>
      <c r="B48" s="104"/>
      <c r="C48" s="24"/>
      <c r="D48" s="104"/>
      <c r="E48" s="24"/>
      <c r="F48" s="104"/>
      <c r="G48" s="24"/>
      <c r="H48" s="104"/>
      <c r="I48" s="49"/>
      <c r="J48" s="106"/>
      <c r="K48" s="50"/>
      <c r="L48" s="3" t="s">
        <v>81</v>
      </c>
      <c r="M48" s="3"/>
      <c r="N48" s="3"/>
    </row>
    <row r="49" spans="1:14" ht="12.75">
      <c r="A49" s="22"/>
      <c r="B49" s="104"/>
      <c r="C49" s="24"/>
      <c r="D49" s="104"/>
      <c r="E49" s="24"/>
      <c r="F49" s="104"/>
      <c r="G49" s="24"/>
      <c r="H49" s="104"/>
      <c r="I49" s="49"/>
      <c r="J49" s="106"/>
      <c r="K49" s="50"/>
      <c r="L49" s="3" t="s">
        <v>82</v>
      </c>
      <c r="M49" s="3"/>
      <c r="N49" s="3"/>
    </row>
    <row r="50" spans="1:14" ht="12.75">
      <c r="A50" s="22"/>
      <c r="B50" s="104"/>
      <c r="C50" s="24"/>
      <c r="D50" s="104"/>
      <c r="E50" s="24"/>
      <c r="F50" s="104"/>
      <c r="G50" s="24"/>
      <c r="H50" s="104"/>
      <c r="I50" s="49"/>
      <c r="J50" s="106"/>
      <c r="K50" s="50"/>
      <c r="L50" s="3" t="s">
        <v>79</v>
      </c>
      <c r="M50" s="3"/>
      <c r="N50" s="3"/>
    </row>
    <row r="51" spans="1:21" ht="12.75">
      <c r="A51" s="17" t="s">
        <v>43</v>
      </c>
      <c r="B51" s="103"/>
      <c r="C51" s="17"/>
      <c r="D51" s="103"/>
      <c r="E51" s="17"/>
      <c r="F51" s="103"/>
      <c r="G51" s="17"/>
      <c r="H51" s="103"/>
      <c r="I51" s="17"/>
      <c r="J51" s="103"/>
      <c r="K51" s="17"/>
      <c r="L51" s="3"/>
      <c r="M51" s="3"/>
      <c r="N51" s="3"/>
      <c r="T51" s="2" t="s">
        <v>67</v>
      </c>
      <c r="U51" s="2"/>
    </row>
    <row r="52" spans="1:21" ht="12.75">
      <c r="A52" s="19"/>
      <c r="B52" s="106"/>
      <c r="C52" s="19" t="s">
        <v>35</v>
      </c>
      <c r="D52" s="104"/>
      <c r="E52" s="19" t="s">
        <v>35</v>
      </c>
      <c r="F52" s="104"/>
      <c r="G52" s="19" t="s">
        <v>35</v>
      </c>
      <c r="H52" s="104"/>
      <c r="I52" s="19" t="s">
        <v>35</v>
      </c>
      <c r="J52" s="104"/>
      <c r="K52" s="19" t="s">
        <v>35</v>
      </c>
      <c r="L52" s="3"/>
      <c r="M52" s="3"/>
      <c r="N52" s="3"/>
      <c r="O52" s="2" t="s">
        <v>66</v>
      </c>
      <c r="P52" s="2"/>
      <c r="Q52" s="2"/>
      <c r="R52" s="2"/>
      <c r="S52" s="2"/>
      <c r="T52" s="2"/>
      <c r="U52" s="2"/>
    </row>
    <row r="53" spans="1:21" ht="12.75">
      <c r="A53" s="19" t="s">
        <v>116</v>
      </c>
      <c r="B53" s="106"/>
      <c r="C53" s="21"/>
      <c r="D53" s="104"/>
      <c r="E53" s="21"/>
      <c r="F53" s="104"/>
      <c r="G53" s="21"/>
      <c r="H53" s="104"/>
      <c r="I53" s="21"/>
      <c r="J53" s="104"/>
      <c r="K53" s="21"/>
      <c r="L53" s="3" t="s">
        <v>37</v>
      </c>
      <c r="M53" s="3"/>
      <c r="N53" s="3"/>
      <c r="O53" s="16">
        <v>21</v>
      </c>
      <c r="P53" s="2" t="s">
        <v>47</v>
      </c>
      <c r="Q53" s="30" t="s">
        <v>48</v>
      </c>
      <c r="R53" s="2"/>
      <c r="S53" s="2"/>
      <c r="T53" s="2" t="b">
        <f>L73&gt;=O53</f>
        <v>1</v>
      </c>
      <c r="U53" s="2"/>
    </row>
    <row r="54" spans="1:21" ht="12.75">
      <c r="A54" s="54"/>
      <c r="B54" s="106"/>
      <c r="C54" s="21"/>
      <c r="D54" s="104"/>
      <c r="E54" s="21"/>
      <c r="F54" s="104"/>
      <c r="G54" s="21"/>
      <c r="H54" s="104"/>
      <c r="I54" s="21"/>
      <c r="J54" s="104"/>
      <c r="K54" s="21"/>
      <c r="L54" s="3" t="s">
        <v>38</v>
      </c>
      <c r="M54" s="3"/>
      <c r="N54" s="3"/>
      <c r="O54" s="16">
        <v>30</v>
      </c>
      <c r="P54" s="2" t="s">
        <v>51</v>
      </c>
      <c r="Q54" s="30" t="s">
        <v>50</v>
      </c>
      <c r="R54" s="2"/>
      <c r="S54" s="2"/>
      <c r="T54" s="2" t="b">
        <f>L74&gt;=O54</f>
        <v>1</v>
      </c>
      <c r="U54" s="2"/>
    </row>
    <row r="55" spans="1:21" ht="12.75">
      <c r="A55" s="53"/>
      <c r="B55" s="106"/>
      <c r="C55" s="21"/>
      <c r="D55" s="104"/>
      <c r="E55" s="21"/>
      <c r="F55" s="104"/>
      <c r="G55" s="21"/>
      <c r="H55" s="104"/>
      <c r="I55" s="21"/>
      <c r="J55" s="104"/>
      <c r="K55" s="21"/>
      <c r="L55" s="3" t="s">
        <v>63</v>
      </c>
      <c r="M55" s="3"/>
      <c r="N55" s="3"/>
      <c r="O55" s="16">
        <v>300</v>
      </c>
      <c r="P55" s="2" t="s">
        <v>51</v>
      </c>
      <c r="Q55" s="30" t="s">
        <v>58</v>
      </c>
      <c r="R55" s="29">
        <v>1500</v>
      </c>
      <c r="S55" s="2" t="s">
        <v>59</v>
      </c>
      <c r="T55" s="2" t="b">
        <f>L75&gt;=O55</f>
        <v>1</v>
      </c>
      <c r="U55" s="2" t="b">
        <f>O75&gt;=R55</f>
        <v>1</v>
      </c>
    </row>
    <row r="56" spans="1:21" ht="12.75">
      <c r="A56" s="53"/>
      <c r="B56" s="106"/>
      <c r="C56" s="21"/>
      <c r="D56" s="104"/>
      <c r="E56" s="21"/>
      <c r="F56" s="104"/>
      <c r="G56" s="21"/>
      <c r="H56" s="104"/>
      <c r="I56" s="21"/>
      <c r="J56" s="104"/>
      <c r="K56" s="21"/>
      <c r="L56" s="3" t="s">
        <v>40</v>
      </c>
      <c r="M56" s="3"/>
      <c r="N56" s="3"/>
      <c r="O56" s="16">
        <v>655</v>
      </c>
      <c r="P56" s="2" t="s">
        <v>47</v>
      </c>
      <c r="Q56" s="30"/>
      <c r="R56" s="2"/>
      <c r="S56" s="2"/>
      <c r="T56" s="2" t="b">
        <f>L76&gt;=O56</f>
        <v>1</v>
      </c>
      <c r="U56" s="2"/>
    </row>
    <row r="57" spans="1:21" ht="12.75">
      <c r="A57" s="22"/>
      <c r="B57" s="106"/>
      <c r="C57" s="24"/>
      <c r="D57" s="104"/>
      <c r="E57" s="24"/>
      <c r="F57" s="104"/>
      <c r="G57" s="24"/>
      <c r="H57" s="104"/>
      <c r="I57" s="24"/>
      <c r="J57" s="104"/>
      <c r="K57" s="24"/>
      <c r="L57" s="3" t="s">
        <v>80</v>
      </c>
      <c r="M57" s="3"/>
      <c r="N57" s="3"/>
      <c r="O57" s="16">
        <v>8</v>
      </c>
      <c r="P57" s="2" t="s">
        <v>87</v>
      </c>
      <c r="Q57" s="30" t="s">
        <v>48</v>
      </c>
      <c r="R57" s="2"/>
      <c r="S57" s="2"/>
      <c r="T57" s="2" t="b">
        <f>L77&gt;=O57</f>
        <v>1</v>
      </c>
      <c r="U57" s="2"/>
    </row>
    <row r="58" spans="1:21" ht="12.75">
      <c r="A58" s="22"/>
      <c r="B58" s="106"/>
      <c r="C58" s="24"/>
      <c r="D58" s="104"/>
      <c r="E58" s="24"/>
      <c r="F58" s="104"/>
      <c r="G58" s="24"/>
      <c r="H58" s="104"/>
      <c r="I58" s="24"/>
      <c r="J58" s="104"/>
      <c r="K58" s="24"/>
      <c r="L58" s="3" t="s">
        <v>81</v>
      </c>
      <c r="M58" s="3"/>
      <c r="N58" s="3"/>
      <c r="O58" s="16">
        <v>35</v>
      </c>
      <c r="P58" s="2" t="s">
        <v>89</v>
      </c>
      <c r="Q58" s="30" t="s">
        <v>88</v>
      </c>
      <c r="R58" s="2"/>
      <c r="S58" s="2"/>
      <c r="T58" s="2" t="b">
        <f>L78&lt;=O58</f>
        <v>1</v>
      </c>
      <c r="U58" s="2"/>
    </row>
    <row r="59" spans="1:21" ht="12.75">
      <c r="A59" s="22"/>
      <c r="B59" s="106"/>
      <c r="C59" s="24"/>
      <c r="D59" s="104"/>
      <c r="E59" s="24"/>
      <c r="F59" s="104"/>
      <c r="G59" s="24"/>
      <c r="H59" s="104"/>
      <c r="I59" s="24"/>
      <c r="J59" s="104"/>
      <c r="K59" s="24"/>
      <c r="L59" s="3" t="s">
        <v>82</v>
      </c>
      <c r="M59" s="3"/>
      <c r="N59" s="3"/>
      <c r="O59" s="16">
        <v>1300</v>
      </c>
      <c r="P59" s="2" t="s">
        <v>89</v>
      </c>
      <c r="Q59" s="30" t="s">
        <v>50</v>
      </c>
      <c r="R59" s="2"/>
      <c r="S59" s="2"/>
      <c r="T59" s="2" t="b">
        <f>L79&lt;=O59</f>
        <v>1</v>
      </c>
      <c r="U59" s="2"/>
    </row>
    <row r="60" spans="1:21" ht="12.75">
      <c r="A60" s="22"/>
      <c r="B60" s="106"/>
      <c r="C60" s="24"/>
      <c r="D60" s="104"/>
      <c r="E60" s="24"/>
      <c r="F60" s="104"/>
      <c r="G60" s="24"/>
      <c r="H60" s="104"/>
      <c r="I60" s="24"/>
      <c r="J60" s="104"/>
      <c r="K60" s="24"/>
      <c r="L60" s="3" t="s">
        <v>79</v>
      </c>
      <c r="M60" s="3"/>
      <c r="N60" s="3"/>
      <c r="O60" s="16">
        <v>400</v>
      </c>
      <c r="P60" s="2" t="s">
        <v>51</v>
      </c>
      <c r="Q60" s="30" t="s">
        <v>50</v>
      </c>
      <c r="R60" s="2"/>
      <c r="S60" s="2"/>
      <c r="T60" s="2" t="b">
        <f>L80&gt;=O60</f>
        <v>1</v>
      </c>
      <c r="U60" s="2"/>
    </row>
    <row r="61" spans="1:14" ht="12.75">
      <c r="A61" s="23"/>
      <c r="B61" s="107"/>
      <c r="C61" s="40"/>
      <c r="D61" s="105"/>
      <c r="E61" s="40"/>
      <c r="F61" s="105"/>
      <c r="G61" s="40"/>
      <c r="H61" s="105"/>
      <c r="I61" s="40"/>
      <c r="J61" s="105"/>
      <c r="K61" s="40"/>
      <c r="L61" s="3"/>
      <c r="M61" s="3"/>
      <c r="N61" s="3"/>
    </row>
    <row r="62" spans="1:16" ht="12.75">
      <c r="A62" s="17" t="s">
        <v>44</v>
      </c>
      <c r="B62" s="103"/>
      <c r="C62" s="17"/>
      <c r="D62" s="103"/>
      <c r="E62" s="17"/>
      <c r="F62" s="103"/>
      <c r="G62" s="17"/>
      <c r="H62" s="103"/>
      <c r="I62" s="8"/>
      <c r="J62" s="103"/>
      <c r="K62" s="25"/>
      <c r="L62" s="3"/>
      <c r="M62" s="3"/>
      <c r="N62" s="3"/>
      <c r="P62">
        <f>P69*9</f>
        <v>0</v>
      </c>
    </row>
    <row r="63" spans="1:14" ht="12.75">
      <c r="A63" s="19"/>
      <c r="B63" s="106"/>
      <c r="C63" s="19" t="s">
        <v>35</v>
      </c>
      <c r="D63" s="104"/>
      <c r="E63" s="19" t="s">
        <v>35</v>
      </c>
      <c r="F63" s="104"/>
      <c r="G63" s="19" t="s">
        <v>35</v>
      </c>
      <c r="H63" s="104"/>
      <c r="I63" s="19" t="s">
        <v>35</v>
      </c>
      <c r="J63" s="104"/>
      <c r="K63" s="19" t="s">
        <v>35</v>
      </c>
      <c r="L63" s="3"/>
      <c r="M63" s="3"/>
      <c r="N63" s="3"/>
    </row>
    <row r="64" spans="1:14" ht="12.75">
      <c r="A64" s="19" t="s">
        <v>45</v>
      </c>
      <c r="B64" s="106"/>
      <c r="C64" s="21"/>
      <c r="D64" s="104"/>
      <c r="E64" s="21"/>
      <c r="F64" s="104"/>
      <c r="G64" s="21"/>
      <c r="H64" s="104"/>
      <c r="I64" s="87"/>
      <c r="J64" s="104"/>
      <c r="K64" s="27"/>
      <c r="L64" s="3" t="s">
        <v>37</v>
      </c>
      <c r="M64" s="3"/>
      <c r="N64" s="3"/>
    </row>
    <row r="65" spans="1:16" ht="12.75">
      <c r="A65" s="19"/>
      <c r="B65" s="106"/>
      <c r="C65" s="21"/>
      <c r="D65" s="104"/>
      <c r="E65" s="21"/>
      <c r="F65" s="104"/>
      <c r="G65" s="21"/>
      <c r="H65" s="104"/>
      <c r="I65" s="26"/>
      <c r="J65" s="104"/>
      <c r="K65" s="27"/>
      <c r="L65" s="3" t="s">
        <v>38</v>
      </c>
      <c r="M65" s="3"/>
      <c r="N65" s="3"/>
      <c r="O65" s="64" t="s">
        <v>96</v>
      </c>
      <c r="P65" s="88" t="e">
        <f>AVERAGE(C74:K74)</f>
        <v>#DIV/0!</v>
      </c>
    </row>
    <row r="66" spans="1:17" ht="12.75">
      <c r="A66" s="19"/>
      <c r="B66" s="106"/>
      <c r="C66" s="21"/>
      <c r="D66" s="104"/>
      <c r="E66" s="21"/>
      <c r="F66" s="104"/>
      <c r="G66" s="21"/>
      <c r="H66" s="104"/>
      <c r="I66" s="26"/>
      <c r="J66" s="104"/>
      <c r="K66" s="27"/>
      <c r="L66" s="3" t="s">
        <v>63</v>
      </c>
      <c r="M66" s="3"/>
      <c r="N66" s="3"/>
      <c r="O66" s="79" t="s">
        <v>65</v>
      </c>
      <c r="P66" s="90" t="e">
        <f>AVERAGE(C75:K75)</f>
        <v>#DIV/0!</v>
      </c>
      <c r="Q66" s="80" t="str">
        <f>IF(M13=1,"RE",IF(O13=1,"IU"," "))</f>
        <v> </v>
      </c>
    </row>
    <row r="67" spans="1:16" ht="12.75">
      <c r="A67" s="19"/>
      <c r="B67" s="106"/>
      <c r="C67" s="24"/>
      <c r="D67" s="104"/>
      <c r="E67" s="24"/>
      <c r="F67" s="104"/>
      <c r="G67" s="24"/>
      <c r="H67" s="104"/>
      <c r="I67" s="49"/>
      <c r="J67" s="104"/>
      <c r="K67" s="50"/>
      <c r="L67" s="3" t="s">
        <v>40</v>
      </c>
      <c r="M67" s="3"/>
      <c r="N67" s="3"/>
      <c r="O67" s="64" t="s">
        <v>100</v>
      </c>
      <c r="P67" s="88">
        <f>C76+E76+G76+I76+K76</f>
        <v>0</v>
      </c>
    </row>
    <row r="68" spans="1:16" ht="12.75">
      <c r="A68" s="19"/>
      <c r="B68" s="106"/>
      <c r="C68" s="24"/>
      <c r="D68" s="104"/>
      <c r="E68" s="24"/>
      <c r="F68" s="104"/>
      <c r="G68" s="24"/>
      <c r="H68" s="104"/>
      <c r="I68" s="49"/>
      <c r="J68" s="104"/>
      <c r="K68" s="50"/>
      <c r="L68" s="3" t="s">
        <v>80</v>
      </c>
      <c r="M68" s="3"/>
      <c r="N68" s="3"/>
      <c r="O68" s="78" t="s">
        <v>97</v>
      </c>
      <c r="P68" s="88" t="e">
        <f>AVERAGE(C77:K77)</f>
        <v>#DIV/0!</v>
      </c>
    </row>
    <row r="69" spans="1:16" ht="12.75">
      <c r="A69" s="19"/>
      <c r="B69" s="106"/>
      <c r="C69" s="24"/>
      <c r="D69" s="104"/>
      <c r="E69" s="24"/>
      <c r="F69" s="104"/>
      <c r="G69" s="24"/>
      <c r="H69" s="104"/>
      <c r="I69" s="49"/>
      <c r="J69" s="104"/>
      <c r="K69" s="50"/>
      <c r="L69" s="3" t="s">
        <v>81</v>
      </c>
      <c r="M69" s="3"/>
      <c r="N69" s="3"/>
      <c r="O69" s="78" t="s">
        <v>101</v>
      </c>
      <c r="P69" s="88">
        <f>C78+E78+G78+I78+K78</f>
        <v>0</v>
      </c>
    </row>
    <row r="70" spans="1:16" ht="12.75">
      <c r="A70" s="19"/>
      <c r="B70" s="106"/>
      <c r="C70" s="24"/>
      <c r="D70" s="104"/>
      <c r="E70" s="24"/>
      <c r="F70" s="104"/>
      <c r="G70" s="24"/>
      <c r="H70" s="104"/>
      <c r="I70" s="49"/>
      <c r="J70" s="104"/>
      <c r="K70" s="50"/>
      <c r="L70" s="3" t="s">
        <v>82</v>
      </c>
      <c r="M70" s="3"/>
      <c r="N70" s="3"/>
      <c r="O70" s="78" t="s">
        <v>98</v>
      </c>
      <c r="P70" s="88" t="e">
        <f>AVERAGE(C79:K79)</f>
        <v>#DIV/0!</v>
      </c>
    </row>
    <row r="71" spans="1:16" ht="12.75">
      <c r="A71" s="23"/>
      <c r="B71" s="107"/>
      <c r="C71" s="44"/>
      <c r="D71" s="105"/>
      <c r="E71" s="44"/>
      <c r="F71" s="105"/>
      <c r="G71" s="44"/>
      <c r="H71" s="105"/>
      <c r="I71" s="44"/>
      <c r="J71" s="105"/>
      <c r="K71" s="44"/>
      <c r="L71" s="3" t="s">
        <v>79</v>
      </c>
      <c r="M71" s="3"/>
      <c r="N71" s="3"/>
      <c r="O71" s="78" t="s">
        <v>99</v>
      </c>
      <c r="P71" s="88" t="e">
        <f>AVERAGE(C80:K80)</f>
        <v>#DIV/0!</v>
      </c>
    </row>
    <row r="72" spans="1:16" ht="12.75">
      <c r="A72" s="17"/>
      <c r="B72" s="8" t="s">
        <v>46</v>
      </c>
      <c r="C72" s="25"/>
      <c r="D72" s="8" t="s">
        <v>46</v>
      </c>
      <c r="E72" s="25"/>
      <c r="F72" s="8" t="s">
        <v>46</v>
      </c>
      <c r="G72" s="25"/>
      <c r="H72" s="8" t="s">
        <v>46</v>
      </c>
      <c r="I72" s="25"/>
      <c r="J72" s="8" t="s">
        <v>46</v>
      </c>
      <c r="K72" s="25"/>
      <c r="L72" s="2"/>
      <c r="M72" s="2"/>
      <c r="N72" s="2"/>
      <c r="O72" s="78" t="s">
        <v>118</v>
      </c>
      <c r="P72" s="89" t="e">
        <f>$P$62/$P$67*100</f>
        <v>#DIV/0!</v>
      </c>
    </row>
    <row r="73" spans="1:14" ht="12.75">
      <c r="A73" s="22"/>
      <c r="B73" s="28" t="s">
        <v>37</v>
      </c>
      <c r="C73" s="29">
        <f>C11+C21+C32+C43+C53+C64</f>
        <v>0</v>
      </c>
      <c r="D73" s="28" t="s">
        <v>37</v>
      </c>
      <c r="E73" s="29">
        <f>E11+E21+E32+E43+E53+E64</f>
        <v>0</v>
      </c>
      <c r="F73" s="28" t="s">
        <v>37</v>
      </c>
      <c r="G73" s="29">
        <f>G11+G21+G32+G43+G53+G64</f>
        <v>0</v>
      </c>
      <c r="H73" s="28" t="s">
        <v>37</v>
      </c>
      <c r="I73" s="29">
        <f>I11+I21+I32+I43+I53+I64</f>
        <v>0</v>
      </c>
      <c r="J73" s="28" t="s">
        <v>37</v>
      </c>
      <c r="K73" s="29">
        <f>K11+K21+K32+K43+K53+K64</f>
        <v>0</v>
      </c>
      <c r="L73" s="38">
        <v>21</v>
      </c>
      <c r="M73" s="2" t="s">
        <v>47</v>
      </c>
      <c r="N73" s="30" t="s">
        <v>48</v>
      </c>
    </row>
    <row r="74" spans="1:14" ht="12.75">
      <c r="A74" s="22"/>
      <c r="B74" s="28" t="s">
        <v>49</v>
      </c>
      <c r="C74" s="29" t="str">
        <f>IF((C12+C22+C33+C44+C54+C65)&gt;0,C12+C22+C33+C44+C54+C65," ")</f>
        <v> </v>
      </c>
      <c r="D74" s="28" t="s">
        <v>49</v>
      </c>
      <c r="E74" s="29" t="str">
        <f>IF((E12+E22+E33+E44+E54+E65)&gt;0,E12+E22+E33+E44+E54+E65," ")</f>
        <v> </v>
      </c>
      <c r="F74" s="28" t="s">
        <v>49</v>
      </c>
      <c r="G74" s="29" t="str">
        <f>IF((G12+G22+G33+G44+G54+G65)&gt;0,G12+G22+G33+G44+G54+G65," ")</f>
        <v> </v>
      </c>
      <c r="H74" s="28" t="s">
        <v>49</v>
      </c>
      <c r="I74" s="29" t="str">
        <f>IF((I12+I22+I33+I44+I54+I65)&gt;0,I12+I22+I33+I44+I54+I65," ")</f>
        <v> </v>
      </c>
      <c r="J74" s="28" t="s">
        <v>49</v>
      </c>
      <c r="K74" s="29" t="str">
        <f>IF((K12+K22+K33+K44+K54+K65)&gt;0,K12+K22+K33+K44+K54+K65," ")</f>
        <v> </v>
      </c>
      <c r="L74" s="38">
        <v>30</v>
      </c>
      <c r="M74" s="2" t="s">
        <v>51</v>
      </c>
      <c r="N74" s="30" t="s">
        <v>50</v>
      </c>
    </row>
    <row r="75" spans="1:16" ht="12.75">
      <c r="A75" s="22"/>
      <c r="B75" s="28" t="s">
        <v>62</v>
      </c>
      <c r="C75" s="29" t="str">
        <f>IF((C13+C23+C34+C45+C55+C66)&gt;0,C13+C23+C34+C45+C55+C66," ")</f>
        <v> </v>
      </c>
      <c r="D75" s="28" t="s">
        <v>62</v>
      </c>
      <c r="E75" s="29" t="str">
        <f>IF((E13+E23+E34+E45+E55+E66)&gt;0,E13+E23+E34+E45+E55+E66," ")</f>
        <v> </v>
      </c>
      <c r="F75" s="28" t="s">
        <v>62</v>
      </c>
      <c r="G75" s="29" t="str">
        <f>IF((G13+G23+G34+G45+G55+G66)&gt;0,G13+G23+G34+G45+G55+G66," ")</f>
        <v> </v>
      </c>
      <c r="H75" s="28" t="s">
        <v>62</v>
      </c>
      <c r="I75" s="29" t="str">
        <f>IF((I13+I23+I34+I45+I55+I66)&gt;0,I13+I23+I34+I45+I55+I66," ")</f>
        <v> </v>
      </c>
      <c r="J75" s="28" t="s">
        <v>62</v>
      </c>
      <c r="K75" s="29" t="str">
        <f>IF((K13+K23+K34+K45+K55+K66)&gt;0,K13+K23+K34+K45+K55+K66," ")</f>
        <v> </v>
      </c>
      <c r="L75" s="69">
        <v>300</v>
      </c>
      <c r="M75" s="2" t="s">
        <v>51</v>
      </c>
      <c r="N75" s="30" t="s">
        <v>58</v>
      </c>
      <c r="O75" s="39">
        <v>1500</v>
      </c>
      <c r="P75" s="29" t="s">
        <v>59</v>
      </c>
    </row>
    <row r="76" spans="1:14" s="73" customFormat="1" ht="12.75">
      <c r="A76" s="3"/>
      <c r="B76" s="32" t="s">
        <v>40</v>
      </c>
      <c r="C76" s="29">
        <f>C14+C24+C35+C46+C56+C67</f>
        <v>0</v>
      </c>
      <c r="D76" s="32" t="s">
        <v>40</v>
      </c>
      <c r="E76" s="29">
        <f>E14+E24+E35+E46+E56+E67</f>
        <v>0</v>
      </c>
      <c r="F76" s="32" t="s">
        <v>40</v>
      </c>
      <c r="G76" s="29">
        <f>G14+G24+G35+G46+G56+G67</f>
        <v>0</v>
      </c>
      <c r="H76" s="32" t="s">
        <v>40</v>
      </c>
      <c r="I76" s="29">
        <f>I14+I24+I35+I46+I56+I67</f>
        <v>0</v>
      </c>
      <c r="J76" s="32" t="s">
        <v>40</v>
      </c>
      <c r="K76" s="29">
        <f>K14+K24+K35+K46+K56+K67</f>
        <v>0</v>
      </c>
      <c r="L76" s="38">
        <v>655</v>
      </c>
      <c r="M76" s="3" t="s">
        <v>47</v>
      </c>
      <c r="N76" s="72"/>
    </row>
    <row r="77" spans="1:14" s="68" customFormat="1" ht="12.75">
      <c r="A77" s="62"/>
      <c r="B77" s="63" t="s">
        <v>85</v>
      </c>
      <c r="C77" s="70" t="str">
        <f>IF((C15+C25+C36+C47+C57+C68)&gt;0,C15+C25+C36+C47+C57+C68," ")</f>
        <v> </v>
      </c>
      <c r="D77" s="74" t="s">
        <v>83</v>
      </c>
      <c r="E77" s="70" t="str">
        <f>IF((E15+E25+E36+E47+E57+E68)&gt;0,E15+E25+E36+E47++E57+E68," ")</f>
        <v> </v>
      </c>
      <c r="F77" s="74" t="s">
        <v>85</v>
      </c>
      <c r="G77" s="70" t="str">
        <f>IF((G15+G25+G36+G47+G57+G68)&gt;0,G15+G25+G36+G47++G57+G68," ")</f>
        <v> </v>
      </c>
      <c r="H77" s="74" t="s">
        <v>85</v>
      </c>
      <c r="I77" s="70" t="str">
        <f>IF((I15+I25+I36+I47+I57+I68)&gt;0,I15+I25+I36+I47++I57+I68," ")</f>
        <v> </v>
      </c>
      <c r="J77" s="74" t="s">
        <v>85</v>
      </c>
      <c r="K77" s="70" t="str">
        <f>IF((K15+K25+K36+K47+K57+K68)&gt;0,K15+K25+K36+K47++K57+K68," ")</f>
        <v> </v>
      </c>
      <c r="L77" s="71">
        <v>8</v>
      </c>
      <c r="M77" s="66" t="s">
        <v>51</v>
      </c>
      <c r="N77" s="67" t="s">
        <v>48</v>
      </c>
    </row>
    <row r="78" spans="1:14" s="68" customFormat="1" ht="12.75">
      <c r="A78" s="62"/>
      <c r="B78" s="63" t="s">
        <v>84</v>
      </c>
      <c r="C78" s="64">
        <f>C16+C26+C37+C48+C58+C69</f>
        <v>0</v>
      </c>
      <c r="D78" s="63" t="s">
        <v>69</v>
      </c>
      <c r="E78" s="64">
        <f>E16+E26+E37+E48+E58+E69</f>
        <v>0</v>
      </c>
      <c r="F78" s="75" t="s">
        <v>69</v>
      </c>
      <c r="G78" s="64">
        <f>G16+G26+G37+G48+G58+G69</f>
        <v>0</v>
      </c>
      <c r="H78" s="74" t="s">
        <v>69</v>
      </c>
      <c r="I78" s="64">
        <f>I16+I26+I37+I48+I58+I69</f>
        <v>0</v>
      </c>
      <c r="J78" s="74" t="s">
        <v>69</v>
      </c>
      <c r="K78" s="64">
        <f>K16+K26+K37+K48+K58+K69</f>
        <v>0</v>
      </c>
      <c r="L78" s="65">
        <v>35</v>
      </c>
      <c r="M78" s="66" t="s">
        <v>90</v>
      </c>
      <c r="N78" s="67" t="s">
        <v>91</v>
      </c>
    </row>
    <row r="79" spans="1:14" s="68" customFormat="1" ht="12.75">
      <c r="A79" s="62"/>
      <c r="B79" s="63" t="s">
        <v>70</v>
      </c>
      <c r="C79" s="64" t="str">
        <f>IF((C17+C27+C38+C49+C59+C70)&gt;0,C17+C27+C38+C49+C59+C70," ")</f>
        <v> </v>
      </c>
      <c r="D79" s="63" t="s">
        <v>70</v>
      </c>
      <c r="E79" s="64" t="str">
        <f>IF((E17+E27+E38+E49+E59+E70)&gt;0,E17+E27+E38+E49+E59+E70," ")</f>
        <v> </v>
      </c>
      <c r="F79" s="63" t="s">
        <v>70</v>
      </c>
      <c r="G79" s="64" t="str">
        <f>IF((G17+G27+G38+G49+G59+G70)&gt;0,G17+G27+G38+G49+G59+G70," ")</f>
        <v> </v>
      </c>
      <c r="H79" s="63" t="s">
        <v>70</v>
      </c>
      <c r="I79" s="64" t="str">
        <f>IF((I17+I27+I38+I49+I59+I70)&gt;0,I17+I27+I38+I49+I59+I70," ")</f>
        <v> </v>
      </c>
      <c r="J79" s="63" t="s">
        <v>70</v>
      </c>
      <c r="K79" s="64" t="str">
        <f>IF((K17+K27+K38+K49+K59+K70)&gt;0,K17+K27+K38+K49+K59+K70," ")</f>
        <v> </v>
      </c>
      <c r="L79" s="65">
        <v>1300</v>
      </c>
      <c r="M79" s="66" t="s">
        <v>90</v>
      </c>
      <c r="N79" s="67" t="s">
        <v>50</v>
      </c>
    </row>
    <row r="80" spans="1:14" s="68" customFormat="1" ht="12.75">
      <c r="A80" s="62"/>
      <c r="B80" s="63" t="s">
        <v>86</v>
      </c>
      <c r="C80" s="64" t="str">
        <f>IF((C18+C28+C39+C50+C60+C71)&gt;0,C18+C28+C39+C50+C60+C71," ")</f>
        <v> </v>
      </c>
      <c r="D80" s="63" t="s">
        <v>86</v>
      </c>
      <c r="E80" s="64" t="str">
        <f>IF((E18+E28+E39+E50+E60+E71)&gt;0,E18+E28+E39+E50+E60+E71," ")</f>
        <v> </v>
      </c>
      <c r="F80" s="63" t="s">
        <v>86</v>
      </c>
      <c r="G80" s="64" t="str">
        <f>IF((G18+G28+G39+G50+G60+G71)&gt;0,G18+G28+G39+G50+G60+G71," ")</f>
        <v> </v>
      </c>
      <c r="H80" s="63" t="s">
        <v>86</v>
      </c>
      <c r="I80" s="64" t="str">
        <f>IF((I18+I28+I39+I50+I60+I71)&gt;0,I18+I28+I39+I50+I60+I71," ")</f>
        <v> </v>
      </c>
      <c r="J80" s="63" t="s">
        <v>86</v>
      </c>
      <c r="K80" s="64" t="str">
        <f>IF((K18+K28+K39+K50+K60+K71)&gt;0,K18+K28+K39+K50+K60+K71," ")</f>
        <v> </v>
      </c>
      <c r="L80" s="65">
        <v>400</v>
      </c>
      <c r="M80" s="66" t="s">
        <v>51</v>
      </c>
      <c r="N80" s="67" t="s">
        <v>48</v>
      </c>
    </row>
    <row r="81" spans="1:14" ht="12.75">
      <c r="A81" s="3"/>
      <c r="B81" s="32"/>
      <c r="C81" s="51"/>
      <c r="D81" s="32"/>
      <c r="E81" s="52"/>
      <c r="F81" s="32"/>
      <c r="G81" s="52"/>
      <c r="H81" s="32"/>
      <c r="I81" s="52"/>
      <c r="J81" s="32"/>
      <c r="K81" s="51"/>
      <c r="L81" s="41"/>
      <c r="M81" s="2"/>
      <c r="N81" s="30"/>
    </row>
    <row r="82" spans="1:14" ht="12.75">
      <c r="A82" s="3"/>
      <c r="B82" s="109" t="s">
        <v>57</v>
      </c>
      <c r="C82" s="109"/>
      <c r="D82" s="109"/>
      <c r="E82" s="33"/>
      <c r="F82" s="34"/>
      <c r="G82" s="35"/>
      <c r="H82" s="34"/>
      <c r="I82" s="35"/>
      <c r="J82" s="36"/>
      <c r="K82" s="3"/>
      <c r="L82" s="1"/>
      <c r="M82" s="2"/>
      <c r="N82" s="30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55"/>
      <c r="B84" s="2"/>
      <c r="C84" s="37"/>
      <c r="D84" s="2"/>
      <c r="E84" s="2"/>
      <c r="F84" s="2"/>
      <c r="G84" s="2"/>
      <c r="H84" s="2"/>
      <c r="I84" s="2"/>
      <c r="J84" s="2"/>
      <c r="K84" s="2"/>
      <c r="L84" s="2" t="s">
        <v>52</v>
      </c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 t="s">
        <v>53</v>
      </c>
      <c r="C86" s="31" t="str">
        <f>IF(C73&gt;$L73-1,"YES","NO")</f>
        <v>NO</v>
      </c>
      <c r="D86" s="2" t="s">
        <v>53</v>
      </c>
      <c r="E86" s="31" t="str">
        <f>IF(E73&gt;$L73-1,"YES","NO")</f>
        <v>NO</v>
      </c>
      <c r="F86" s="2" t="s">
        <v>53</v>
      </c>
      <c r="G86" s="31" t="str">
        <f>IF(G73&gt;$L73-1,"YES","NO")</f>
        <v>NO</v>
      </c>
      <c r="H86" s="2" t="s">
        <v>53</v>
      </c>
      <c r="I86" s="31" t="str">
        <f>IF(I73&gt;$L73-1,"YES","NO")</f>
        <v>NO</v>
      </c>
      <c r="J86" s="2" t="s">
        <v>53</v>
      </c>
      <c r="K86" s="31" t="str">
        <f>IF(K73&gt;$L73-1,"YES","NO")</f>
        <v>NO</v>
      </c>
      <c r="L86" s="2"/>
      <c r="M86" s="2"/>
      <c r="N86" s="2"/>
    </row>
    <row r="87" spans="1:14" ht="12.75">
      <c r="A87" s="2"/>
      <c r="B87" s="2" t="s">
        <v>54</v>
      </c>
      <c r="C87" s="31" t="e">
        <f>IF($P$65&gt;$L74-1,"YES","NO")</f>
        <v>#DIV/0!</v>
      </c>
      <c r="D87" s="2" t="s">
        <v>54</v>
      </c>
      <c r="E87" s="31" t="e">
        <f>IF($P$65&gt;$L74-1,"YES","NO")</f>
        <v>#DIV/0!</v>
      </c>
      <c r="F87" s="2" t="s">
        <v>54</v>
      </c>
      <c r="G87" s="31" t="e">
        <f>IF($P$65&gt;$L74-1,"YES","NO")</f>
        <v>#DIV/0!</v>
      </c>
      <c r="H87" s="2" t="s">
        <v>54</v>
      </c>
      <c r="I87" s="31" t="e">
        <f>IF($P$65&gt;$L74-1,"YES","NO")</f>
        <v>#DIV/0!</v>
      </c>
      <c r="J87" s="2" t="s">
        <v>54</v>
      </c>
      <c r="K87" s="31" t="e">
        <f>IF($P$65&gt;$L74-1,"YES","NO")</f>
        <v>#DIV/0!</v>
      </c>
      <c r="L87" s="2"/>
      <c r="M87" s="2"/>
      <c r="N87" s="2"/>
    </row>
    <row r="88" spans="1:14" ht="12.75">
      <c r="A88" s="2"/>
      <c r="B88" s="2" t="s">
        <v>117</v>
      </c>
      <c r="C88" s="31" t="str">
        <f>IF($C$74&gt;20-1,"YES","NO")</f>
        <v>YES</v>
      </c>
      <c r="D88" s="2" t="s">
        <v>117</v>
      </c>
      <c r="E88" s="31" t="str">
        <f>IF($C$74&gt;20-1,"YES","NO")</f>
        <v>YES</v>
      </c>
      <c r="F88" s="2" t="s">
        <v>117</v>
      </c>
      <c r="G88" s="31" t="str">
        <f>IF($C$74&gt;20-1,"YES","NO")</f>
        <v>YES</v>
      </c>
      <c r="H88" s="2" t="s">
        <v>117</v>
      </c>
      <c r="I88" s="31" t="str">
        <f>IF($C$74&gt;20-1,"YES","NO")</f>
        <v>YES</v>
      </c>
      <c r="J88" s="2" t="s">
        <v>117</v>
      </c>
      <c r="K88" s="31" t="str">
        <f>IF($C$74&gt;20-1,"YES","NO")</f>
        <v>YES</v>
      </c>
      <c r="L88" s="2"/>
      <c r="M88" s="2"/>
      <c r="N88" s="2"/>
    </row>
    <row r="89" spans="1:14" ht="12.75">
      <c r="A89" s="2"/>
      <c r="B89" s="2" t="s">
        <v>55</v>
      </c>
      <c r="C89" s="31" t="e">
        <f>IF($M$13=1,C$95,C$96)</f>
        <v>#DIV/0!</v>
      </c>
      <c r="D89" s="2" t="s">
        <v>55</v>
      </c>
      <c r="E89" s="31" t="e">
        <f>IF($M$13=1,E$95,E$96)</f>
        <v>#DIV/0!</v>
      </c>
      <c r="F89" s="2" t="s">
        <v>55</v>
      </c>
      <c r="G89" s="31" t="e">
        <f>IF($M$13=1,G$95,G$96)</f>
        <v>#DIV/0!</v>
      </c>
      <c r="H89" s="2" t="s">
        <v>55</v>
      </c>
      <c r="I89" s="31" t="e">
        <f>IF($M$13=1,I$95,I$96)</f>
        <v>#DIV/0!</v>
      </c>
      <c r="J89" s="2" t="s">
        <v>55</v>
      </c>
      <c r="K89" s="31" t="e">
        <f>IF($M$13=1,K$95,K$96)</f>
        <v>#DIV/0!</v>
      </c>
      <c r="L89" s="2"/>
      <c r="M89" s="2"/>
      <c r="N89" s="2"/>
    </row>
    <row r="90" spans="1:14" ht="12.75">
      <c r="A90" s="2"/>
      <c r="B90" s="2" t="s">
        <v>56</v>
      </c>
      <c r="C90" s="31" t="str">
        <f>IF(C76&gt;$L76-1,"YES","NO")</f>
        <v>NO</v>
      </c>
      <c r="D90" s="2" t="s">
        <v>56</v>
      </c>
      <c r="E90" s="31" t="str">
        <f>IF(E76&gt;$L76-1,"YES","NO")</f>
        <v>NO</v>
      </c>
      <c r="F90" s="2" t="s">
        <v>56</v>
      </c>
      <c r="G90" s="31" t="str">
        <f>IF(G76&gt;$L76-1,"YES","NO")</f>
        <v>NO</v>
      </c>
      <c r="H90" s="2" t="s">
        <v>56</v>
      </c>
      <c r="I90" s="31" t="str">
        <f>IF(I76&gt;$L76-1,"YES","NO")</f>
        <v>NO</v>
      </c>
      <c r="J90" s="2" t="s">
        <v>56</v>
      </c>
      <c r="K90" s="31" t="str">
        <f>IF(K76&gt;$L76-1,"YES","NO")</f>
        <v>NO</v>
      </c>
      <c r="L90" s="2"/>
      <c r="M90" s="2"/>
      <c r="N90" s="2"/>
    </row>
    <row r="91" spans="1:14" s="68" customFormat="1" ht="12.75">
      <c r="A91" s="66"/>
      <c r="B91" s="66" t="s">
        <v>92</v>
      </c>
      <c r="C91" s="76" t="e">
        <f>IF(P68&gt;$L$77-1,"YES","NO")</f>
        <v>#DIV/0!</v>
      </c>
      <c r="D91" s="66" t="s">
        <v>92</v>
      </c>
      <c r="E91" s="76" t="e">
        <f>IF(P68&gt;$L$77-1,"YES","NO")</f>
        <v>#DIV/0!</v>
      </c>
      <c r="F91" s="66" t="s">
        <v>92</v>
      </c>
      <c r="G91" s="76" t="e">
        <f>IF(P68&gt;$L$77-1,"YES","NO")</f>
        <v>#DIV/0!</v>
      </c>
      <c r="H91" s="66" t="s">
        <v>92</v>
      </c>
      <c r="I91" s="76" t="e">
        <f>IF(P68&gt;$L$77-1,"YES","NO")</f>
        <v>#DIV/0!</v>
      </c>
      <c r="J91" s="66" t="s">
        <v>92</v>
      </c>
      <c r="K91" s="76" t="e">
        <f>IF(P68&gt;$L$77-1,"YES","NO")</f>
        <v>#DIV/0!</v>
      </c>
      <c r="L91" s="66"/>
      <c r="M91" s="66"/>
      <c r="N91" s="66"/>
    </row>
    <row r="92" spans="1:14" s="68" customFormat="1" ht="12.75">
      <c r="A92" s="66"/>
      <c r="B92" s="66" t="s">
        <v>93</v>
      </c>
      <c r="C92" s="76" t="e">
        <f>IF($P$72&lt;$L$78+0.1,"YES","NO")</f>
        <v>#DIV/0!</v>
      </c>
      <c r="D92" s="66" t="s">
        <v>93</v>
      </c>
      <c r="E92" s="76" t="e">
        <f>IF($P$72&lt;$L$78+0.1,"YES","NO")</f>
        <v>#DIV/0!</v>
      </c>
      <c r="F92" s="66" t="s">
        <v>93</v>
      </c>
      <c r="G92" s="76" t="e">
        <f>IF($P$72&lt;$L$78+0.1,"YES","NO")</f>
        <v>#DIV/0!</v>
      </c>
      <c r="H92" s="66" t="s">
        <v>93</v>
      </c>
      <c r="I92" s="76" t="e">
        <f>IF($P$72&lt;$L$78+0.1,"YES","NO")</f>
        <v>#DIV/0!</v>
      </c>
      <c r="J92" s="66" t="s">
        <v>93</v>
      </c>
      <c r="K92" s="76" t="e">
        <f>IF($P$72&lt;$L$78+0.1,"YES","NO")</f>
        <v>#DIV/0!</v>
      </c>
      <c r="L92" s="66"/>
      <c r="M92" s="66"/>
      <c r="N92" s="66"/>
    </row>
    <row r="93" spans="1:14" s="68" customFormat="1" ht="12.75">
      <c r="A93" s="66"/>
      <c r="B93" s="66" t="s">
        <v>94</v>
      </c>
      <c r="C93" s="77" t="e">
        <f>IF($P$70&lt;$L79+1,"YES","NO")</f>
        <v>#DIV/0!</v>
      </c>
      <c r="D93" s="66" t="s">
        <v>94</v>
      </c>
      <c r="E93" s="77" t="e">
        <f>IF($P$70&lt;$L79+1,"YES","NO")</f>
        <v>#DIV/0!</v>
      </c>
      <c r="F93" s="66" t="s">
        <v>94</v>
      </c>
      <c r="G93" s="77" t="e">
        <f>IF($P$70&lt;$L79+1,"YES","NO")</f>
        <v>#DIV/0!</v>
      </c>
      <c r="H93" s="66" t="s">
        <v>94</v>
      </c>
      <c r="I93" s="77" t="e">
        <f>IF($P$70&lt;$L79+1,"YES","NO")</f>
        <v>#DIV/0!</v>
      </c>
      <c r="J93" s="66" t="s">
        <v>94</v>
      </c>
      <c r="K93" s="77" t="e">
        <f>IF($P$70&lt;$L79+1,"YES","NO")</f>
        <v>#DIV/0!</v>
      </c>
      <c r="L93" s="66"/>
      <c r="M93" s="66"/>
      <c r="N93" s="66"/>
    </row>
    <row r="94" spans="1:14" s="68" customFormat="1" ht="12.75">
      <c r="A94" s="66"/>
      <c r="B94" s="66" t="s">
        <v>95</v>
      </c>
      <c r="C94" s="77" t="e">
        <f>IF($P$71&gt;$L80-1,"YES","NO")</f>
        <v>#DIV/0!</v>
      </c>
      <c r="D94" s="66" t="s">
        <v>95</v>
      </c>
      <c r="E94" s="77" t="e">
        <f>IF($P$71&gt;$L80-1,"YES","NO")</f>
        <v>#DIV/0!</v>
      </c>
      <c r="F94" s="66" t="s">
        <v>95</v>
      </c>
      <c r="G94" s="77" t="e">
        <f>IF($P$71&gt;$L80-1,"YES","NO")</f>
        <v>#DIV/0!</v>
      </c>
      <c r="H94" s="66" t="s">
        <v>95</v>
      </c>
      <c r="I94" s="77" t="e">
        <f>IF($P$71&gt;$L80-1,"YES","NO")</f>
        <v>#DIV/0!</v>
      </c>
      <c r="J94" s="66" t="s">
        <v>95</v>
      </c>
      <c r="K94" s="77" t="e">
        <f>IF($P$71&gt;$L80-1,"YES","NO")</f>
        <v>#DIV/0!</v>
      </c>
      <c r="L94" s="66"/>
      <c r="M94" s="66"/>
      <c r="N94" s="66"/>
    </row>
    <row r="95" spans="1:14" ht="12.75">
      <c r="A95" s="31"/>
      <c r="B95" s="31"/>
      <c r="C95" s="42" t="e">
        <f>IF($P$66&gt;$L$75-1,"YES","NO")</f>
        <v>#DIV/0!</v>
      </c>
      <c r="D95" s="42"/>
      <c r="E95" s="42" t="e">
        <f>IF($P$66&gt;$L$75-1,"YES","NO")</f>
        <v>#DIV/0!</v>
      </c>
      <c r="F95" s="42"/>
      <c r="G95" s="42" t="e">
        <f>IF($P$66&gt;$L$75-1,"YES","NO")</f>
        <v>#DIV/0!</v>
      </c>
      <c r="H95" s="42"/>
      <c r="I95" s="42" t="e">
        <f>IF($P$66&gt;$L$75-1,"YES","NO")</f>
        <v>#DIV/0!</v>
      </c>
      <c r="J95" s="42"/>
      <c r="K95" s="42" t="e">
        <f>IF($P$66&gt;$L$75-1,"YES","NO")</f>
        <v>#DIV/0!</v>
      </c>
      <c r="L95" s="31"/>
      <c r="M95" s="31"/>
      <c r="N95" s="31"/>
    </row>
    <row r="96" spans="1:14" ht="12.75">
      <c r="A96" s="31"/>
      <c r="B96" s="31"/>
      <c r="C96" s="42" t="e">
        <f>IF($P$66&gt;$O$75-1,"YES","NO")</f>
        <v>#DIV/0!</v>
      </c>
      <c r="D96" s="42"/>
      <c r="E96" s="42" t="e">
        <f>IF($P$66&gt;$O$75-1,"YES","NO")</f>
        <v>#DIV/0!</v>
      </c>
      <c r="F96" s="42"/>
      <c r="G96" s="42" t="e">
        <f>IF($P$66&gt;$O$75-1,"YES","NO")</f>
        <v>#DIV/0!</v>
      </c>
      <c r="H96" s="42"/>
      <c r="I96" s="42" t="e">
        <f>IF($P$66&gt;$O$75-1,"YES","NO")</f>
        <v>#DIV/0!</v>
      </c>
      <c r="J96" s="42"/>
      <c r="K96" s="42" t="e">
        <f>IF($P$66&gt;$O$75-1,"YES","NO")</f>
        <v>#DIV/0!</v>
      </c>
      <c r="L96" s="31"/>
      <c r="M96" s="31"/>
      <c r="N96" s="31"/>
    </row>
  </sheetData>
  <sheetProtection password="CB21" sheet="1" objects="1" scenarios="1"/>
  <mergeCells count="42">
    <mergeCell ref="D19:D29"/>
    <mergeCell ref="B19:B29"/>
    <mergeCell ref="A1:K1"/>
    <mergeCell ref="B3:D3"/>
    <mergeCell ref="F3:G3"/>
    <mergeCell ref="B4:D4"/>
    <mergeCell ref="H8:I8"/>
    <mergeCell ref="J8:K8"/>
    <mergeCell ref="F9:F18"/>
    <mergeCell ref="F19:F29"/>
    <mergeCell ref="B82:D82"/>
    <mergeCell ref="B6:D6"/>
    <mergeCell ref="F6:G6"/>
    <mergeCell ref="B8:C8"/>
    <mergeCell ref="D8:E8"/>
    <mergeCell ref="F8:G8"/>
    <mergeCell ref="D51:D61"/>
    <mergeCell ref="F51:F61"/>
    <mergeCell ref="D30:D40"/>
    <mergeCell ref="F30:F40"/>
    <mergeCell ref="H41:H50"/>
    <mergeCell ref="J9:J18"/>
    <mergeCell ref="J41:J50"/>
    <mergeCell ref="H30:H40"/>
    <mergeCell ref="H9:H18"/>
    <mergeCell ref="J19:J29"/>
    <mergeCell ref="H19:H29"/>
    <mergeCell ref="J30:J40"/>
    <mergeCell ref="F41:F50"/>
    <mergeCell ref="J51:J61"/>
    <mergeCell ref="J62:J71"/>
    <mergeCell ref="B9:B18"/>
    <mergeCell ref="D9:D18"/>
    <mergeCell ref="B30:B40"/>
    <mergeCell ref="B41:B50"/>
    <mergeCell ref="D41:D50"/>
    <mergeCell ref="B51:B61"/>
    <mergeCell ref="B62:B71"/>
    <mergeCell ref="H51:H61"/>
    <mergeCell ref="D62:D71"/>
    <mergeCell ref="F62:F71"/>
    <mergeCell ref="H62:H71"/>
  </mergeCells>
  <printOptions/>
  <pageMargins left="0.37" right="0.75" top="0.4" bottom="0.49" header="0.39" footer="0.18"/>
  <pageSetup horizontalDpi="600" verticalDpi="600" orientation="landscape" paperSize="5" scale="37" r:id="rId1"/>
  <headerFooter alignWithMargins="0"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W. Sprague</dc:creator>
  <cp:keywords/>
  <dc:description/>
  <cp:lastModifiedBy>xplocal</cp:lastModifiedBy>
  <cp:lastPrinted>2003-05-05T14:03:35Z</cp:lastPrinted>
  <dcterms:created xsi:type="dcterms:W3CDTF">2000-08-08T15:19:39Z</dcterms:created>
  <dcterms:modified xsi:type="dcterms:W3CDTF">2009-08-10T16:57:00Z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300.000000000000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