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46" windowWidth="12000" windowHeight="6585" activeTab="1"/>
  </bookViews>
  <sheets>
    <sheet name="Menu ID Form" sheetId="1" r:id="rId1"/>
    <sheet name="Menu for week" sheetId="2" r:id="rId2"/>
  </sheets>
  <definedNames/>
  <calcPr fullCalcOnLoad="1"/>
</workbook>
</file>

<file path=xl/sharedStrings.xml><?xml version="1.0" encoding="utf-8"?>
<sst xmlns="http://schemas.openxmlformats.org/spreadsheetml/2006/main" count="365" uniqueCount="133">
  <si>
    <t>For Congregate and Home Delivered Meals</t>
  </si>
  <si>
    <t>Title III Nutrition Program</t>
  </si>
  <si>
    <t>AREA AGENCY ON AGING INFORMATION:</t>
  </si>
  <si>
    <t>Signature:</t>
  </si>
  <si>
    <t>Name of AAA:</t>
  </si>
  <si>
    <t>Printed Name:</t>
  </si>
  <si>
    <t>Name of Nutrition</t>
  </si>
  <si>
    <t xml:space="preserve">  Program Director:</t>
  </si>
  <si>
    <t>Address:</t>
  </si>
  <si>
    <t>Contact Phone Number:</t>
  </si>
  <si>
    <t>Registration Number:</t>
  </si>
  <si>
    <t>3.  Identify all meal  service locations utilizing these menus, e.g.</t>
  </si>
  <si>
    <t xml:space="preserve">     week cycle of regular diet meals and shall be representative</t>
  </si>
  <si>
    <t xml:space="preserve">     senior centers, adult day care centers, home delivered meal</t>
  </si>
  <si>
    <t xml:space="preserve">     of the upcoming six month period.</t>
  </si>
  <si>
    <t xml:space="preserve">     programs.</t>
  </si>
  <si>
    <t xml:space="preserve">     of health, diabetes, hypertension, heart disease, etc., modified</t>
  </si>
  <si>
    <t xml:space="preserve">     diets can be provided in accordance with established regulations.</t>
  </si>
  <si>
    <t xml:space="preserve">     Indicate those modified diets which are provided:</t>
  </si>
  <si>
    <t>Modified diet menus do not need to be attached;</t>
  </si>
  <si>
    <t>however, they must be reviewed and approved by the</t>
  </si>
  <si>
    <t>dietitian.  Diet prescriptions must be maintained at</t>
  </si>
  <si>
    <t>the agency and upated at least annually.</t>
  </si>
  <si>
    <t>Menu will be served:</t>
  </si>
  <si>
    <t xml:space="preserve">Prog Provider/Caterer: </t>
  </si>
  <si>
    <t>FROM</t>
  </si>
  <si>
    <t>TO</t>
  </si>
  <si>
    <t>Week Number</t>
  </si>
  <si>
    <t>FOOD GROUP</t>
  </si>
  <si>
    <t>MONDAY</t>
  </si>
  <si>
    <t>TUESDAY</t>
  </si>
  <si>
    <t>WEDNESDAY</t>
  </si>
  <si>
    <t>THURSDAY</t>
  </si>
  <si>
    <t>FRIDAY</t>
  </si>
  <si>
    <t>Entrée-Protein Source</t>
  </si>
  <si>
    <t>Amt.</t>
  </si>
  <si>
    <t>or equivalent</t>
  </si>
  <si>
    <t>Protein (gm)</t>
  </si>
  <si>
    <t>Vit. C. (mg)</t>
  </si>
  <si>
    <t>Vit. A (RE)</t>
  </si>
  <si>
    <t>Calories</t>
  </si>
  <si>
    <t>Fruits and Vegetables</t>
  </si>
  <si>
    <t>Butter or margarine:</t>
  </si>
  <si>
    <t>Milk:</t>
  </si>
  <si>
    <t>Miscellaneous:</t>
  </si>
  <si>
    <t>foods and beverages</t>
  </si>
  <si>
    <t>Amount of:</t>
  </si>
  <si>
    <t>Minimum</t>
  </si>
  <si>
    <t>gm</t>
  </si>
  <si>
    <t>Vitamin C (mg)</t>
  </si>
  <si>
    <t>mg</t>
  </si>
  <si>
    <t>Minimum*</t>
  </si>
  <si>
    <t>* avg. for the week</t>
  </si>
  <si>
    <t>Protein Okay?</t>
  </si>
  <si>
    <t>Vitamin A Okay?</t>
  </si>
  <si>
    <t>Calories Okay?</t>
  </si>
  <si>
    <t>LUNCH/DINNER MENU SUBMISSION FORM</t>
  </si>
  <si>
    <t>Resource(s) used for this nutritional analysis</t>
  </si>
  <si>
    <t>Dessert:</t>
  </si>
  <si>
    <t>RE   or</t>
  </si>
  <si>
    <t>IU</t>
  </si>
  <si>
    <t>DIETITIAN INFORMATION:</t>
  </si>
  <si>
    <t>1.  This menu submission shall consist minimally of a four (4)</t>
  </si>
  <si>
    <t>Lunch/Dinner Menu Submission Form</t>
  </si>
  <si>
    <t>Vitamin A (RE/IU)</t>
  </si>
  <si>
    <t>Vit. A (RE/IU)</t>
  </si>
  <si>
    <t xml:space="preserve"> </t>
  </si>
  <si>
    <t>Vit A average for the week:</t>
  </si>
  <si>
    <t>STATE MINIMUM REQUIREMENT</t>
  </si>
  <si>
    <t>AAA</t>
  </si>
  <si>
    <t>REQUIREMENT</t>
  </si>
  <si>
    <t>MEETS STATE</t>
  </si>
  <si>
    <t>Slices Whole-grain bread</t>
  </si>
  <si>
    <t>Fat (gm)</t>
  </si>
  <si>
    <t xml:space="preserve">Sodium (mg) </t>
  </si>
  <si>
    <t>E-mail address:</t>
  </si>
  <si>
    <t>Note:  Continue on Page 1a. Below if additional space is needed.</t>
  </si>
  <si>
    <t>Continued from Page 1.</t>
  </si>
  <si>
    <t>Area Agency on Aging Information:</t>
  </si>
  <si>
    <t>3.   Identify all meal service locations utilizing those menus, e.g.  Senior centers, adult day care centers, home delivered meal programs:</t>
  </si>
  <si>
    <t>Page 1 a. of 2</t>
  </si>
  <si>
    <t>2.  For those participants requiring menu modifications for reasons</t>
  </si>
  <si>
    <t xml:space="preserve">                                                      Page 1 of 2</t>
  </si>
  <si>
    <t>Calcium</t>
  </si>
  <si>
    <t>Fiber</t>
  </si>
  <si>
    <t>Fat</t>
  </si>
  <si>
    <t>Sodium</t>
  </si>
  <si>
    <t>Fiber (gm)</t>
  </si>
  <si>
    <t>Fat(gm)</t>
  </si>
  <si>
    <t>Fiber(gm)</t>
  </si>
  <si>
    <t>Calcium (mg)</t>
  </si>
  <si>
    <t xml:space="preserve">Minimum* </t>
  </si>
  <si>
    <t>Percent</t>
  </si>
  <si>
    <t xml:space="preserve">Maximum* </t>
  </si>
  <si>
    <t>Maximum*</t>
  </si>
  <si>
    <t>percent</t>
  </si>
  <si>
    <t>Fiber Okay?</t>
  </si>
  <si>
    <t>Fat Okay?</t>
  </si>
  <si>
    <t>Sodium Okay?</t>
  </si>
  <si>
    <t>Calcium Okay?</t>
  </si>
  <si>
    <t>Vitamin C Average for the week</t>
  </si>
  <si>
    <t>Fiber average for the week</t>
  </si>
  <si>
    <t>Sodium average for the week</t>
  </si>
  <si>
    <t>Calcium average for the week</t>
  </si>
  <si>
    <t>Total Calories for the week:</t>
  </si>
  <si>
    <t>Fat Grams for the week</t>
  </si>
  <si>
    <t xml:space="preserve">An entree must provide a </t>
  </si>
  <si>
    <t>minimum of 3 oz. edible portion</t>
  </si>
  <si>
    <t>2 serving, at least 1/2 cup per serving</t>
  </si>
  <si>
    <t>Enriched bread/alternates:</t>
  </si>
  <si>
    <r>
      <t xml:space="preserve"> 2 servings </t>
    </r>
    <r>
      <rPr>
        <sz val="10"/>
        <rFont val="Arial"/>
        <family val="0"/>
      </rPr>
      <t xml:space="preserve">                </t>
    </r>
  </si>
  <si>
    <t>Whole-grain bread/product</t>
  </si>
  <si>
    <t>three times weekly in different meals</t>
  </si>
  <si>
    <r>
      <t xml:space="preserve">must be served a minimum of    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</t>
    </r>
  </si>
  <si>
    <t>be provided at least 2 times per week</t>
  </si>
  <si>
    <t>Raw fruits and vegetables must</t>
  </si>
  <si>
    <t>Raw Fruit/Vegetable</t>
  </si>
  <si>
    <t>Place a "1" for measure used</t>
  </si>
  <si>
    <t>Place a "1" if adult day care or frozen home delivered meal menu</t>
  </si>
  <si>
    <t>Fat Percent for the week</t>
  </si>
  <si>
    <t>Vitamin C Average Okay?</t>
  </si>
  <si>
    <t>Vitamin C Minimum Okay?</t>
  </si>
  <si>
    <t>Minimum Ave.*</t>
  </si>
  <si>
    <t>1/2 pint or calcium or equivalent</t>
  </si>
  <si>
    <t>A minimum daily average of 400</t>
  </si>
  <si>
    <t>milligrams of calcium must be maintained</t>
  </si>
  <si>
    <t>each week</t>
  </si>
  <si>
    <t>1 tsp. daily or substitute</t>
  </si>
  <si>
    <t>1/2 cup or equivalent</t>
  </si>
  <si>
    <t xml:space="preserve"> ATTACHMENT VI</t>
  </si>
  <si>
    <t>SATURDAY</t>
  </si>
  <si>
    <t>SUNDAY</t>
  </si>
  <si>
    <t>ATTACHMENT 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</si>
</sst>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1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0" fillId="2" borderId="3" xfId="0" applyFill="1" applyBorder="1" applyAlignment="1">
      <alignment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2" borderId="2" xfId="0" applyNumberFormat="1" applyFill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5" xfId="0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2" borderId="12" xfId="0" applyFill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14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/>
    </xf>
    <xf numFmtId="0" fontId="0" fillId="2" borderId="0" xfId="0" applyFill="1" applyBorder="1" applyAlignment="1">
      <alignment horizontal="right"/>
    </xf>
    <xf numFmtId="0" fontId="0" fillId="4" borderId="8" xfId="0" applyFill="1" applyBorder="1" applyAlignment="1" applyProtection="1">
      <alignment/>
      <protection locked="0"/>
    </xf>
    <xf numFmtId="49" fontId="0" fillId="4" borderId="7" xfId="0" applyNumberFormat="1" applyFill="1" applyBorder="1" applyAlignment="1" applyProtection="1">
      <alignment/>
      <protection locked="0"/>
    </xf>
    <xf numFmtId="49" fontId="0" fillId="4" borderId="2" xfId="0" applyNumberFormat="1" applyFill="1" applyBorder="1" applyAlignment="1" applyProtection="1">
      <alignment horizontal="right"/>
      <protection locked="0"/>
    </xf>
    <xf numFmtId="49" fontId="0" fillId="4" borderId="2" xfId="0" applyNumberFormat="1" applyFill="1" applyBorder="1" applyAlignment="1" applyProtection="1">
      <alignment/>
      <protection locked="0"/>
    </xf>
    <xf numFmtId="49" fontId="0" fillId="4" borderId="13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Alignment="1">
      <alignment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/>
      <protection hidden="1"/>
    </xf>
    <xf numFmtId="0" fontId="0" fillId="4" borderId="0" xfId="0" applyFill="1" applyAlignment="1">
      <alignment/>
    </xf>
    <xf numFmtId="0" fontId="0" fillId="4" borderId="11" xfId="0" applyFill="1" applyBorder="1" applyAlignment="1" applyProtection="1">
      <alignment/>
      <protection locked="0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2" borderId="10" xfId="0" applyFont="1" applyFill="1" applyBorder="1" applyAlignment="1">
      <alignment horizontal="center"/>
    </xf>
    <xf numFmtId="0" fontId="0" fillId="6" borderId="11" xfId="0" applyFill="1" applyBorder="1" applyAlignment="1" applyProtection="1">
      <alignment/>
      <protection locked="0"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0" fillId="2" borderId="9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5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>
      <alignment horizontal="left"/>
    </xf>
    <xf numFmtId="0" fontId="0" fillId="6" borderId="8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8" xfId="0" applyFill="1" applyBorder="1" applyAlignment="1" applyProtection="1">
      <alignment/>
      <protection locked="0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right"/>
      <protection locked="0"/>
    </xf>
    <xf numFmtId="1" fontId="0" fillId="2" borderId="8" xfId="0" applyNumberFormat="1" applyFont="1" applyFill="1" applyBorder="1" applyAlignment="1" applyProtection="1">
      <alignment/>
      <protection hidden="1"/>
    </xf>
    <xf numFmtId="1" fontId="0" fillId="2" borderId="8" xfId="0" applyNumberFormat="1" applyFill="1" applyBorder="1" applyAlignment="1">
      <alignment/>
    </xf>
    <xf numFmtId="1" fontId="0" fillId="7" borderId="7" xfId="0" applyNumberFormat="1" applyFill="1" applyBorder="1" applyAlignment="1" applyProtection="1">
      <alignment/>
      <protection hidden="1"/>
    </xf>
    <xf numFmtId="0" fontId="0" fillId="7" borderId="13" xfId="0" applyFill="1" applyBorder="1" applyAlignment="1">
      <alignment/>
    </xf>
    <xf numFmtId="0" fontId="0" fillId="0" borderId="10" xfId="0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center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49" fontId="0" fillId="4" borderId="9" xfId="0" applyNumberFormat="1" applyFill="1" applyBorder="1" applyAlignment="1" applyProtection="1">
      <alignment horizontal="left" vertical="top" wrapText="1"/>
      <protection locked="0"/>
    </xf>
    <xf numFmtId="49" fontId="0" fillId="4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center"/>
      <protection/>
    </xf>
    <xf numFmtId="49" fontId="0" fillId="4" borderId="11" xfId="0" applyNumberForma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horizontal="center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="75" zoomScaleNormal="75" workbookViewId="0" topLeftCell="A31">
      <selection activeCell="A38" sqref="A38:E38"/>
    </sheetView>
  </sheetViews>
  <sheetFormatPr defaultColWidth="9.140625" defaultRowHeight="12.75"/>
  <cols>
    <col min="1" max="1" width="21.140625" style="0" bestFit="1" customWidth="1"/>
    <col min="2" max="2" width="30.7109375" style="0" customWidth="1"/>
    <col min="4" max="4" width="21.140625" style="0" bestFit="1" customWidth="1"/>
    <col min="5" max="5" width="30.7109375" style="0" customWidth="1"/>
  </cols>
  <sheetData>
    <row r="1" spans="1:6" ht="12.75">
      <c r="A1" s="100" t="s">
        <v>129</v>
      </c>
      <c r="B1" s="100"/>
      <c r="C1" s="100"/>
      <c r="D1" s="100"/>
      <c r="E1" s="100"/>
      <c r="F1" s="2"/>
    </row>
    <row r="2" spans="1:6" ht="12.75">
      <c r="A2" s="100" t="s">
        <v>63</v>
      </c>
      <c r="B2" s="100"/>
      <c r="C2" s="100"/>
      <c r="D2" s="100"/>
      <c r="E2" s="100"/>
      <c r="F2" s="2"/>
    </row>
    <row r="3" spans="1:6" ht="12.75">
      <c r="A3" s="100" t="s">
        <v>0</v>
      </c>
      <c r="B3" s="100"/>
      <c r="C3" s="100"/>
      <c r="D3" s="100"/>
      <c r="E3" s="100"/>
      <c r="F3" s="2"/>
    </row>
    <row r="4" spans="1:6" ht="12.75">
      <c r="A4" s="100" t="s">
        <v>1</v>
      </c>
      <c r="B4" s="100"/>
      <c r="C4" s="100"/>
      <c r="D4" s="100"/>
      <c r="E4" s="100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93" t="s">
        <v>61</v>
      </c>
      <c r="B6" s="93"/>
      <c r="C6" s="3"/>
      <c r="D6" s="4" t="s">
        <v>2</v>
      </c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12.75">
      <c r="A8" s="2" t="s">
        <v>3</v>
      </c>
      <c r="B8" s="5"/>
      <c r="C8" s="2"/>
      <c r="D8" s="2" t="s">
        <v>4</v>
      </c>
      <c r="E8" s="5"/>
      <c r="F8" s="2"/>
    </row>
    <row r="9" spans="1:6" ht="12.75">
      <c r="A9" s="2"/>
      <c r="B9" s="2"/>
      <c r="C9" s="2"/>
      <c r="D9" s="2" t="s">
        <v>6</v>
      </c>
      <c r="E9" s="2"/>
      <c r="F9" s="2"/>
    </row>
    <row r="10" spans="1:6" ht="12.75">
      <c r="A10" s="2" t="s">
        <v>5</v>
      </c>
      <c r="B10" s="5"/>
      <c r="C10" s="2"/>
      <c r="D10" s="2" t="s">
        <v>7</v>
      </c>
      <c r="E10" s="5"/>
      <c r="F10" s="2"/>
    </row>
    <row r="11" spans="1:6" ht="12.75">
      <c r="A11" s="2"/>
      <c r="B11" s="2"/>
      <c r="C11" s="2"/>
      <c r="D11" s="2" t="s">
        <v>9</v>
      </c>
      <c r="E11" s="5"/>
      <c r="F11" s="2"/>
    </row>
    <row r="12" spans="1:6" ht="12.75">
      <c r="A12" s="2" t="s">
        <v>8</v>
      </c>
      <c r="B12" s="5"/>
      <c r="C12" s="2"/>
      <c r="D12" s="46" t="s">
        <v>75</v>
      </c>
      <c r="E12" s="5"/>
      <c r="F12" s="2"/>
    </row>
    <row r="13" spans="1:6" ht="12.75">
      <c r="A13" s="2"/>
      <c r="B13" s="6"/>
      <c r="C13" s="2"/>
      <c r="D13" s="2" t="s">
        <v>11</v>
      </c>
      <c r="E13" s="2"/>
      <c r="F13" s="2"/>
    </row>
    <row r="14" spans="1:6" ht="12.75">
      <c r="A14" s="2"/>
      <c r="B14" s="3"/>
      <c r="C14" s="2"/>
      <c r="D14" s="2" t="s">
        <v>13</v>
      </c>
      <c r="E14" s="2"/>
      <c r="F14" s="2"/>
    </row>
    <row r="15" spans="1:6" ht="12.75">
      <c r="A15" s="2" t="s">
        <v>9</v>
      </c>
      <c r="B15" s="5"/>
      <c r="C15" s="2"/>
      <c r="D15" s="2" t="s">
        <v>15</v>
      </c>
      <c r="E15" s="2"/>
      <c r="F15" s="2"/>
    </row>
    <row r="16" spans="1:6" ht="12.75">
      <c r="A16" s="46" t="s">
        <v>75</v>
      </c>
      <c r="B16" s="5"/>
      <c r="C16" s="2"/>
      <c r="D16" s="101"/>
      <c r="E16" s="95"/>
      <c r="F16" s="2"/>
    </row>
    <row r="17" spans="1:6" ht="12.75">
      <c r="A17" s="2" t="s">
        <v>10</v>
      </c>
      <c r="B17" s="5"/>
      <c r="C17" s="2"/>
      <c r="D17" s="96"/>
      <c r="E17" s="97"/>
      <c r="F17" s="2" t="s">
        <v>66</v>
      </c>
    </row>
    <row r="18" spans="1:6" ht="12.75">
      <c r="A18" s="2"/>
      <c r="B18" s="2"/>
      <c r="C18" s="2"/>
      <c r="D18" s="96"/>
      <c r="E18" s="97"/>
      <c r="F18" s="2"/>
    </row>
    <row r="19" spans="1:6" ht="12.75">
      <c r="A19" s="2" t="s">
        <v>62</v>
      </c>
      <c r="B19" s="2"/>
      <c r="C19" s="2"/>
      <c r="D19" s="96"/>
      <c r="E19" s="97"/>
      <c r="F19" s="2"/>
    </row>
    <row r="20" spans="1:6" ht="12.75">
      <c r="A20" s="2" t="s">
        <v>12</v>
      </c>
      <c r="B20" s="2"/>
      <c r="C20" s="2"/>
      <c r="D20" s="96"/>
      <c r="E20" s="97"/>
      <c r="F20" s="2"/>
    </row>
    <row r="21" spans="1:6" ht="12.75">
      <c r="A21" s="2" t="s">
        <v>14</v>
      </c>
      <c r="B21" s="2"/>
      <c r="C21" s="2"/>
      <c r="D21" s="96"/>
      <c r="E21" s="97"/>
      <c r="F21" s="2"/>
    </row>
    <row r="22" spans="1:6" ht="12.75">
      <c r="A22" s="2"/>
      <c r="B22" s="2"/>
      <c r="C22" s="2"/>
      <c r="D22" s="96"/>
      <c r="E22" s="97"/>
      <c r="F22" s="2"/>
    </row>
    <row r="23" spans="1:6" ht="12.75">
      <c r="A23" s="2" t="s">
        <v>81</v>
      </c>
      <c r="B23" s="2"/>
      <c r="C23" s="2"/>
      <c r="D23" s="96"/>
      <c r="E23" s="97"/>
      <c r="F23" s="2"/>
    </row>
    <row r="24" spans="1:6" ht="12.75">
      <c r="A24" s="2" t="s">
        <v>16</v>
      </c>
      <c r="B24" s="2"/>
      <c r="C24" s="2"/>
      <c r="D24" s="96"/>
      <c r="E24" s="97"/>
      <c r="F24" s="2"/>
    </row>
    <row r="25" spans="1:6" ht="12.75">
      <c r="A25" s="2" t="s">
        <v>17</v>
      </c>
      <c r="B25" s="2"/>
      <c r="C25" s="2"/>
      <c r="D25" s="96"/>
      <c r="E25" s="97"/>
      <c r="F25" s="2"/>
    </row>
    <row r="26" spans="1:6" ht="12.75">
      <c r="A26" s="2"/>
      <c r="B26" s="2"/>
      <c r="C26" s="2"/>
      <c r="D26" s="96"/>
      <c r="E26" s="97"/>
      <c r="F26" s="2"/>
    </row>
    <row r="27" spans="1:6" ht="12.75">
      <c r="A27" s="2" t="s">
        <v>18</v>
      </c>
      <c r="B27" s="2"/>
      <c r="C27" s="2"/>
      <c r="D27" s="96"/>
      <c r="E27" s="97"/>
      <c r="F27" s="2"/>
    </row>
    <row r="28" spans="1:6" ht="12.75">
      <c r="A28" s="94"/>
      <c r="B28" s="95"/>
      <c r="C28" s="2"/>
      <c r="D28" s="98"/>
      <c r="E28" s="99"/>
      <c r="F28" s="2"/>
    </row>
    <row r="29" spans="1:6" ht="12.75">
      <c r="A29" s="96"/>
      <c r="B29" s="97"/>
      <c r="C29" s="2"/>
      <c r="D29" s="2" t="s">
        <v>76</v>
      </c>
      <c r="E29" s="2"/>
      <c r="F29" s="2"/>
    </row>
    <row r="30" spans="1:6" ht="12.75">
      <c r="A30" s="96"/>
      <c r="B30" s="97"/>
      <c r="C30" s="2"/>
      <c r="D30" s="2"/>
      <c r="E30" s="2"/>
      <c r="F30" s="2"/>
    </row>
    <row r="31" spans="1:6" ht="12.75">
      <c r="A31" s="96"/>
      <c r="B31" s="97"/>
      <c r="C31" s="2"/>
      <c r="D31" s="7" t="s">
        <v>19</v>
      </c>
      <c r="E31" s="2"/>
      <c r="F31" s="2"/>
    </row>
    <row r="32" spans="1:6" ht="12.75">
      <c r="A32" s="96"/>
      <c r="B32" s="97"/>
      <c r="C32" s="2"/>
      <c r="D32" s="7" t="s">
        <v>20</v>
      </c>
      <c r="E32" s="2"/>
      <c r="F32" s="2"/>
    </row>
    <row r="33" spans="1:6" ht="12.75">
      <c r="A33" s="98"/>
      <c r="B33" s="99"/>
      <c r="C33" s="2"/>
      <c r="D33" s="7" t="s">
        <v>21</v>
      </c>
      <c r="E33" s="2"/>
      <c r="F33" s="2"/>
    </row>
    <row r="34" spans="1:6" ht="12.75">
      <c r="A34" s="2"/>
      <c r="B34" s="2"/>
      <c r="C34" s="2"/>
      <c r="D34" s="7" t="s">
        <v>22</v>
      </c>
      <c r="E34" s="2"/>
      <c r="F34" s="2"/>
    </row>
    <row r="35" spans="1:6" ht="12.75">
      <c r="A35" s="2"/>
      <c r="B35" s="2"/>
      <c r="C35" s="2"/>
      <c r="D35" s="2"/>
      <c r="E35" s="2" t="s">
        <v>82</v>
      </c>
      <c r="F35" s="2"/>
    </row>
    <row r="36" spans="1:6" ht="12.75">
      <c r="A36" s="44"/>
      <c r="B36" s="44"/>
      <c r="C36" s="44"/>
      <c r="D36" s="44"/>
      <c r="E36" s="44"/>
      <c r="F36" s="44"/>
    </row>
    <row r="37" spans="1:6" ht="12.75">
      <c r="A37" s="100" t="s">
        <v>132</v>
      </c>
      <c r="B37" s="100"/>
      <c r="C37" s="100"/>
      <c r="D37" s="100"/>
      <c r="E37" s="100"/>
      <c r="F37" s="2"/>
    </row>
    <row r="38" spans="1:6" ht="12.75">
      <c r="A38" s="100" t="s">
        <v>63</v>
      </c>
      <c r="B38" s="100"/>
      <c r="C38" s="100"/>
      <c r="D38" s="100"/>
      <c r="E38" s="100"/>
      <c r="F38" s="2"/>
    </row>
    <row r="39" spans="1:6" ht="12.75">
      <c r="A39" s="100" t="s">
        <v>0</v>
      </c>
      <c r="B39" s="100"/>
      <c r="C39" s="100"/>
      <c r="D39" s="100"/>
      <c r="E39" s="100"/>
      <c r="F39" s="2"/>
    </row>
    <row r="40" spans="1:6" ht="12.75">
      <c r="A40" s="100" t="s">
        <v>1</v>
      </c>
      <c r="B40" s="100"/>
      <c r="C40" s="100"/>
      <c r="D40" s="100"/>
      <c r="E40" s="100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 t="s">
        <v>77</v>
      </c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47" t="s">
        <v>78</v>
      </c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 t="s">
        <v>79</v>
      </c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101"/>
      <c r="B48" s="102"/>
      <c r="C48" s="102"/>
      <c r="D48" s="102"/>
      <c r="E48" s="95"/>
      <c r="F48" s="2"/>
    </row>
    <row r="49" spans="1:6" ht="12.75">
      <c r="A49" s="96"/>
      <c r="B49" s="103"/>
      <c r="C49" s="103"/>
      <c r="D49" s="103"/>
      <c r="E49" s="97"/>
      <c r="F49" s="2"/>
    </row>
    <row r="50" spans="1:6" ht="12.75">
      <c r="A50" s="96"/>
      <c r="B50" s="103"/>
      <c r="C50" s="103"/>
      <c r="D50" s="103"/>
      <c r="E50" s="97"/>
      <c r="F50" s="2"/>
    </row>
    <row r="51" spans="1:6" ht="12.75">
      <c r="A51" s="96"/>
      <c r="B51" s="103"/>
      <c r="C51" s="103"/>
      <c r="D51" s="103"/>
      <c r="E51" s="97"/>
      <c r="F51" s="2"/>
    </row>
    <row r="52" spans="1:6" ht="12.75">
      <c r="A52" s="96"/>
      <c r="B52" s="103"/>
      <c r="C52" s="103"/>
      <c r="D52" s="103"/>
      <c r="E52" s="97"/>
      <c r="F52" s="2"/>
    </row>
    <row r="53" spans="1:6" ht="12.75">
      <c r="A53" s="96"/>
      <c r="B53" s="103"/>
      <c r="C53" s="103"/>
      <c r="D53" s="103"/>
      <c r="E53" s="97"/>
      <c r="F53" s="2"/>
    </row>
    <row r="54" spans="1:6" ht="12.75">
      <c r="A54" s="96"/>
      <c r="B54" s="103"/>
      <c r="C54" s="103"/>
      <c r="D54" s="103"/>
      <c r="E54" s="97"/>
      <c r="F54" s="2"/>
    </row>
    <row r="55" spans="1:6" ht="12.75">
      <c r="A55" s="96"/>
      <c r="B55" s="103"/>
      <c r="C55" s="103"/>
      <c r="D55" s="103"/>
      <c r="E55" s="97"/>
      <c r="F55" s="2"/>
    </row>
    <row r="56" spans="1:6" ht="12.75">
      <c r="A56" s="96"/>
      <c r="B56" s="103"/>
      <c r="C56" s="103"/>
      <c r="D56" s="103"/>
      <c r="E56" s="97"/>
      <c r="F56" s="2"/>
    </row>
    <row r="57" spans="1:6" ht="12.75">
      <c r="A57" s="96"/>
      <c r="B57" s="103"/>
      <c r="C57" s="103"/>
      <c r="D57" s="103"/>
      <c r="E57" s="97"/>
      <c r="F57" s="2"/>
    </row>
    <row r="58" spans="1:6" ht="12.75">
      <c r="A58" s="96"/>
      <c r="B58" s="103"/>
      <c r="C58" s="103"/>
      <c r="D58" s="103"/>
      <c r="E58" s="97"/>
      <c r="F58" s="2"/>
    </row>
    <row r="59" spans="1:6" ht="12.75">
      <c r="A59" s="96"/>
      <c r="B59" s="103"/>
      <c r="C59" s="103"/>
      <c r="D59" s="103"/>
      <c r="E59" s="97"/>
      <c r="F59" s="2"/>
    </row>
    <row r="60" spans="1:6" ht="12.75">
      <c r="A60" s="96"/>
      <c r="B60" s="103"/>
      <c r="C60" s="103"/>
      <c r="D60" s="103"/>
      <c r="E60" s="97"/>
      <c r="F60" s="2"/>
    </row>
    <row r="61" spans="1:6" ht="12.75">
      <c r="A61" s="96"/>
      <c r="B61" s="103"/>
      <c r="C61" s="103"/>
      <c r="D61" s="103"/>
      <c r="E61" s="97"/>
      <c r="F61" s="2"/>
    </row>
    <row r="62" spans="1:6" ht="12.75">
      <c r="A62" s="96"/>
      <c r="B62" s="103"/>
      <c r="C62" s="103"/>
      <c r="D62" s="103"/>
      <c r="E62" s="97"/>
      <c r="F62" s="2"/>
    </row>
    <row r="63" spans="1:6" ht="12.75">
      <c r="A63" s="96"/>
      <c r="B63" s="103"/>
      <c r="C63" s="103"/>
      <c r="D63" s="103"/>
      <c r="E63" s="97"/>
      <c r="F63" s="2"/>
    </row>
    <row r="64" spans="1:6" ht="12.75">
      <c r="A64" s="98"/>
      <c r="B64" s="104"/>
      <c r="C64" s="104"/>
      <c r="D64" s="104"/>
      <c r="E64" s="99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46" t="s">
        <v>80</v>
      </c>
      <c r="F66" s="2"/>
    </row>
  </sheetData>
  <sheetProtection password="CB21" sheet="1" objects="1" scenarios="1"/>
  <mergeCells count="12">
    <mergeCell ref="A48:E64"/>
    <mergeCell ref="A37:E37"/>
    <mergeCell ref="A38:E38"/>
    <mergeCell ref="A39:E39"/>
    <mergeCell ref="A40:E40"/>
    <mergeCell ref="A6:B6"/>
    <mergeCell ref="A28:B33"/>
    <mergeCell ref="A1:E1"/>
    <mergeCell ref="A2:E2"/>
    <mergeCell ref="A3:E3"/>
    <mergeCell ref="A4:E4"/>
    <mergeCell ref="D16:E28"/>
  </mergeCells>
  <printOptions/>
  <pageMargins left="0.75" right="0.75" top="1" bottom="1" header="0.5" footer="0.5"/>
  <pageSetup horizontalDpi="600" verticalDpi="600" orientation="landscape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5"/>
  <sheetViews>
    <sheetView tabSelected="1" zoomScale="75" zoomScaleNormal="75"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00" sqref="A100"/>
    </sheetView>
  </sheetViews>
  <sheetFormatPr defaultColWidth="9.140625" defaultRowHeight="12.75"/>
  <cols>
    <col min="1" max="1" width="49.28125" style="0" customWidth="1"/>
    <col min="2" max="2" width="34.8515625" style="0" customWidth="1"/>
    <col min="3" max="3" width="9.00390625" style="0" customWidth="1"/>
    <col min="4" max="4" width="33.8515625" style="0" customWidth="1"/>
    <col min="5" max="5" width="8.7109375" style="0" customWidth="1"/>
    <col min="6" max="6" width="32.8515625" style="0" customWidth="1"/>
    <col min="7" max="7" width="9.00390625" style="0" customWidth="1"/>
    <col min="8" max="8" width="32.8515625" style="0" customWidth="1"/>
    <col min="9" max="9" width="9.00390625" style="0" customWidth="1"/>
    <col min="10" max="10" width="33.421875" style="0" customWidth="1"/>
    <col min="11" max="11" width="9.00390625" style="0" customWidth="1"/>
    <col min="12" max="12" width="33.421875" style="0" customWidth="1"/>
    <col min="13" max="13" width="9.00390625" style="0" customWidth="1"/>
    <col min="14" max="14" width="33.421875" style="0" customWidth="1"/>
    <col min="15" max="15" width="9.00390625" style="0" customWidth="1"/>
    <col min="17" max="17" width="13.7109375" style="0" customWidth="1"/>
    <col min="19" max="19" width="26.7109375" style="0" customWidth="1"/>
  </cols>
  <sheetData>
    <row r="1" spans="1:18" ht="12.75">
      <c r="A1" s="111" t="s">
        <v>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79"/>
      <c r="M1" s="79"/>
      <c r="N1" s="79"/>
      <c r="O1" s="79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5" thickBot="1">
      <c r="A3" s="8" t="s">
        <v>6</v>
      </c>
      <c r="B3" s="112"/>
      <c r="C3" s="112"/>
      <c r="D3" s="113"/>
      <c r="E3" s="2"/>
      <c r="F3" s="114" t="s">
        <v>23</v>
      </c>
      <c r="G3" s="115"/>
      <c r="H3" s="9"/>
      <c r="I3" s="10"/>
      <c r="J3" s="11"/>
      <c r="K3" s="2"/>
      <c r="L3" s="81"/>
      <c r="M3" s="2"/>
      <c r="N3" s="80"/>
      <c r="O3" s="2"/>
      <c r="P3" s="2"/>
      <c r="Q3" s="2"/>
      <c r="R3" s="2"/>
    </row>
    <row r="4" spans="1:18" ht="13.5" thickBot="1">
      <c r="A4" s="12" t="s">
        <v>24</v>
      </c>
      <c r="B4" s="82"/>
      <c r="C4" s="82"/>
      <c r="D4" s="83"/>
      <c r="E4" s="13"/>
      <c r="F4" s="3"/>
      <c r="G4" s="3"/>
      <c r="H4" s="1" t="s">
        <v>25</v>
      </c>
      <c r="I4" s="1"/>
      <c r="J4" s="1" t="s">
        <v>26</v>
      </c>
      <c r="K4" s="2"/>
      <c r="L4" s="1"/>
      <c r="M4" s="2"/>
      <c r="N4" s="1"/>
      <c r="O4" s="2"/>
      <c r="P4" s="2"/>
      <c r="Q4" s="2"/>
      <c r="R4" s="2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3.5" thickBot="1">
      <c r="A6" s="14" t="s">
        <v>4</v>
      </c>
      <c r="B6" s="85"/>
      <c r="C6" s="85"/>
      <c r="D6" s="116"/>
      <c r="E6" s="13"/>
      <c r="F6" s="114" t="s">
        <v>27</v>
      </c>
      <c r="G6" s="115"/>
      <c r="H6" s="15"/>
      <c r="I6" s="13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16" t="s">
        <v>28</v>
      </c>
      <c r="B8" s="117" t="s">
        <v>29</v>
      </c>
      <c r="C8" s="117"/>
      <c r="D8" s="117" t="s">
        <v>30</v>
      </c>
      <c r="E8" s="117"/>
      <c r="F8" s="117" t="s">
        <v>31</v>
      </c>
      <c r="G8" s="117"/>
      <c r="H8" s="117" t="s">
        <v>32</v>
      </c>
      <c r="I8" s="117"/>
      <c r="J8" s="109" t="s">
        <v>33</v>
      </c>
      <c r="K8" s="109"/>
      <c r="L8" s="109" t="s">
        <v>130</v>
      </c>
      <c r="M8" s="109"/>
      <c r="N8" s="109" t="s">
        <v>131</v>
      </c>
      <c r="O8" s="109"/>
      <c r="P8" s="2"/>
      <c r="Q8" s="2"/>
      <c r="R8" s="2"/>
    </row>
    <row r="9" spans="1:18" ht="12.75">
      <c r="A9" s="17" t="s">
        <v>34</v>
      </c>
      <c r="B9" s="105"/>
      <c r="C9" s="17"/>
      <c r="D9" s="105"/>
      <c r="E9" s="17"/>
      <c r="F9" s="105"/>
      <c r="G9" s="17"/>
      <c r="H9" s="105"/>
      <c r="I9" s="17"/>
      <c r="J9" s="105"/>
      <c r="K9" s="18"/>
      <c r="L9" s="105"/>
      <c r="M9" s="18"/>
      <c r="N9" s="105"/>
      <c r="O9" s="18"/>
      <c r="P9" s="3"/>
      <c r="Q9" s="3"/>
      <c r="R9" s="3"/>
    </row>
    <row r="10" spans="1:18" ht="12.75">
      <c r="A10" s="59"/>
      <c r="B10" s="106"/>
      <c r="C10" s="19" t="s">
        <v>35</v>
      </c>
      <c r="D10" s="106"/>
      <c r="E10" s="19" t="s">
        <v>35</v>
      </c>
      <c r="F10" s="106"/>
      <c r="G10" s="19" t="s">
        <v>35</v>
      </c>
      <c r="H10" s="106"/>
      <c r="I10" s="19" t="s">
        <v>35</v>
      </c>
      <c r="J10" s="106"/>
      <c r="K10" s="20" t="s">
        <v>35</v>
      </c>
      <c r="L10" s="106"/>
      <c r="M10" s="20" t="s">
        <v>35</v>
      </c>
      <c r="N10" s="106"/>
      <c r="O10" s="20" t="s">
        <v>35</v>
      </c>
      <c r="P10" s="3"/>
      <c r="Q10" s="3"/>
      <c r="R10" s="3"/>
    </row>
    <row r="11" spans="1:18" ht="12.75">
      <c r="A11" s="59" t="s">
        <v>106</v>
      </c>
      <c r="B11" s="106"/>
      <c r="C11" s="21"/>
      <c r="D11" s="106"/>
      <c r="E11" s="21"/>
      <c r="F11" s="106"/>
      <c r="G11" s="21"/>
      <c r="H11" s="106"/>
      <c r="I11" s="21"/>
      <c r="J11" s="106"/>
      <c r="K11" s="21"/>
      <c r="L11" s="106"/>
      <c r="M11" s="21"/>
      <c r="N11" s="106"/>
      <c r="O11" s="21"/>
      <c r="P11" s="3" t="s">
        <v>37</v>
      </c>
      <c r="Q11" s="3"/>
      <c r="R11" s="3"/>
    </row>
    <row r="12" spans="1:19" ht="12.75">
      <c r="A12" s="19" t="s">
        <v>107</v>
      </c>
      <c r="B12" s="106"/>
      <c r="C12" s="21"/>
      <c r="D12" s="106"/>
      <c r="E12" s="21"/>
      <c r="F12" s="106"/>
      <c r="G12" s="21"/>
      <c r="H12" s="106"/>
      <c r="I12" s="21"/>
      <c r="J12" s="106"/>
      <c r="K12" s="21"/>
      <c r="L12" s="106"/>
      <c r="M12" s="21"/>
      <c r="N12" s="106"/>
      <c r="O12" s="21"/>
      <c r="P12" s="3" t="s">
        <v>38</v>
      </c>
      <c r="Q12" s="3"/>
      <c r="R12" s="3" t="s">
        <v>117</v>
      </c>
      <c r="S12" s="2"/>
    </row>
    <row r="13" spans="1:19" ht="12.75">
      <c r="A13" s="56" t="s">
        <v>36</v>
      </c>
      <c r="B13" s="106"/>
      <c r="C13" s="21"/>
      <c r="D13" s="106"/>
      <c r="E13" s="21"/>
      <c r="F13" s="106"/>
      <c r="G13" s="21"/>
      <c r="H13" s="106"/>
      <c r="I13" s="21"/>
      <c r="J13" s="106"/>
      <c r="K13" s="21"/>
      <c r="L13" s="106"/>
      <c r="M13" s="21"/>
      <c r="N13" s="106"/>
      <c r="O13" s="21"/>
      <c r="P13" s="3" t="s">
        <v>39</v>
      </c>
      <c r="Q13" s="33"/>
      <c r="R13" s="32" t="s">
        <v>60</v>
      </c>
      <c r="S13" s="21"/>
    </row>
    <row r="14" spans="1:19" ht="12.75">
      <c r="A14" s="22"/>
      <c r="B14" s="106"/>
      <c r="C14" s="21"/>
      <c r="D14" s="106"/>
      <c r="E14" s="21"/>
      <c r="F14" s="106"/>
      <c r="G14" s="21"/>
      <c r="H14" s="106"/>
      <c r="I14" s="21"/>
      <c r="J14" s="106"/>
      <c r="K14" s="21"/>
      <c r="L14" s="106"/>
      <c r="M14" s="21"/>
      <c r="N14" s="106"/>
      <c r="O14" s="21"/>
      <c r="P14" s="3" t="s">
        <v>40</v>
      </c>
      <c r="Q14" s="3"/>
      <c r="R14" s="3"/>
      <c r="S14" s="2"/>
    </row>
    <row r="15" spans="1:19" ht="12.75">
      <c r="A15" s="22"/>
      <c r="B15" s="106"/>
      <c r="C15" s="21"/>
      <c r="D15" s="106"/>
      <c r="E15" s="21"/>
      <c r="F15" s="106"/>
      <c r="G15" s="21"/>
      <c r="H15" s="106"/>
      <c r="I15" s="21"/>
      <c r="J15" s="106"/>
      <c r="K15" s="21"/>
      <c r="L15" s="106"/>
      <c r="M15" s="21"/>
      <c r="N15" s="106"/>
      <c r="O15" s="21"/>
      <c r="P15" s="3" t="s">
        <v>84</v>
      </c>
      <c r="Q15" s="3"/>
      <c r="R15" s="3"/>
      <c r="S15" s="2"/>
    </row>
    <row r="16" spans="1:19" ht="12.75">
      <c r="A16" s="22"/>
      <c r="B16" s="106"/>
      <c r="C16" s="21"/>
      <c r="D16" s="106"/>
      <c r="E16" s="21"/>
      <c r="F16" s="106"/>
      <c r="G16" s="21"/>
      <c r="H16" s="106"/>
      <c r="I16" s="21"/>
      <c r="J16" s="106"/>
      <c r="K16" s="21"/>
      <c r="L16" s="106"/>
      <c r="M16" s="21"/>
      <c r="N16" s="106"/>
      <c r="O16" s="21"/>
      <c r="P16" s="3" t="s">
        <v>85</v>
      </c>
      <c r="Q16" s="3"/>
      <c r="R16" s="3"/>
      <c r="S16" s="2"/>
    </row>
    <row r="17" spans="1:19" ht="12.75">
      <c r="A17" s="22"/>
      <c r="B17" s="106"/>
      <c r="C17" s="21"/>
      <c r="D17" s="106"/>
      <c r="E17" s="21"/>
      <c r="F17" s="106"/>
      <c r="G17" s="21"/>
      <c r="H17" s="106"/>
      <c r="I17" s="21"/>
      <c r="J17" s="106"/>
      <c r="K17" s="21"/>
      <c r="L17" s="106"/>
      <c r="M17" s="21"/>
      <c r="N17" s="106"/>
      <c r="O17" s="21"/>
      <c r="P17" s="3" t="s">
        <v>86</v>
      </c>
      <c r="Q17" s="3"/>
      <c r="R17" s="3"/>
      <c r="S17" s="2"/>
    </row>
    <row r="18" spans="1:18" ht="12.75">
      <c r="A18" s="23"/>
      <c r="B18" s="110"/>
      <c r="C18" s="21"/>
      <c r="D18" s="110"/>
      <c r="E18" s="21"/>
      <c r="F18" s="110"/>
      <c r="G18" s="21"/>
      <c r="H18" s="110"/>
      <c r="I18" s="21"/>
      <c r="J18" s="110"/>
      <c r="K18" s="21"/>
      <c r="L18" s="110"/>
      <c r="M18" s="21"/>
      <c r="N18" s="110"/>
      <c r="O18" s="21"/>
      <c r="P18" s="3" t="s">
        <v>83</v>
      </c>
      <c r="Q18" s="3"/>
      <c r="R18" s="3"/>
    </row>
    <row r="19" spans="1:18" ht="12.75">
      <c r="A19" s="17" t="s">
        <v>41</v>
      </c>
      <c r="B19" s="105"/>
      <c r="C19" s="17"/>
      <c r="D19" s="105"/>
      <c r="E19" s="17"/>
      <c r="F19" s="105"/>
      <c r="G19" s="17"/>
      <c r="H19" s="105"/>
      <c r="I19" s="17"/>
      <c r="J19" s="105"/>
      <c r="K19" s="17"/>
      <c r="L19" s="105"/>
      <c r="M19" s="17"/>
      <c r="N19" s="105"/>
      <c r="O19" s="17"/>
      <c r="P19" s="3"/>
      <c r="Q19" s="3"/>
      <c r="R19" s="3"/>
    </row>
    <row r="20" spans="1:18" ht="12.75">
      <c r="A20" s="58"/>
      <c r="B20" s="106"/>
      <c r="C20" s="19" t="s">
        <v>35</v>
      </c>
      <c r="D20" s="106"/>
      <c r="E20" s="19" t="s">
        <v>35</v>
      </c>
      <c r="F20" s="106"/>
      <c r="G20" s="19" t="s">
        <v>35</v>
      </c>
      <c r="H20" s="106"/>
      <c r="I20" s="19" t="s">
        <v>35</v>
      </c>
      <c r="J20" s="106"/>
      <c r="K20" s="19" t="s">
        <v>35</v>
      </c>
      <c r="L20" s="106"/>
      <c r="M20" s="19" t="s">
        <v>35</v>
      </c>
      <c r="N20" s="106"/>
      <c r="O20" s="19" t="s">
        <v>35</v>
      </c>
      <c r="P20" s="3"/>
      <c r="Q20" s="3"/>
      <c r="R20" s="3"/>
    </row>
    <row r="21" spans="1:18" ht="12.75">
      <c r="A21" s="58" t="s">
        <v>108</v>
      </c>
      <c r="B21" s="106"/>
      <c r="C21" s="21"/>
      <c r="D21" s="106"/>
      <c r="E21" s="21"/>
      <c r="F21" s="106"/>
      <c r="G21" s="21"/>
      <c r="H21" s="106"/>
      <c r="I21" s="21"/>
      <c r="J21" s="106"/>
      <c r="K21" s="21"/>
      <c r="L21" s="106"/>
      <c r="M21" s="21"/>
      <c r="N21" s="106"/>
      <c r="O21" s="21"/>
      <c r="P21" s="3" t="s">
        <v>37</v>
      </c>
      <c r="Q21" s="3"/>
      <c r="R21" s="3"/>
    </row>
    <row r="22" spans="1:18" ht="12.75">
      <c r="A22" s="58"/>
      <c r="B22" s="106"/>
      <c r="C22" s="21"/>
      <c r="D22" s="106"/>
      <c r="E22" s="21"/>
      <c r="F22" s="106"/>
      <c r="G22" s="21"/>
      <c r="H22" s="106"/>
      <c r="I22" s="21"/>
      <c r="J22" s="106"/>
      <c r="K22" s="21"/>
      <c r="L22" s="106"/>
      <c r="M22" s="21"/>
      <c r="N22" s="106"/>
      <c r="O22" s="21"/>
      <c r="P22" s="3" t="s">
        <v>38</v>
      </c>
      <c r="Q22" s="3"/>
      <c r="R22" s="3"/>
    </row>
    <row r="23" spans="1:18" ht="12.75">
      <c r="A23" s="58" t="s">
        <v>115</v>
      </c>
      <c r="B23" s="106"/>
      <c r="C23" s="21"/>
      <c r="D23" s="106"/>
      <c r="E23" s="21"/>
      <c r="F23" s="106"/>
      <c r="G23" s="21"/>
      <c r="H23" s="106"/>
      <c r="I23" s="21"/>
      <c r="J23" s="106"/>
      <c r="K23" s="21"/>
      <c r="L23" s="106"/>
      <c r="M23" s="21"/>
      <c r="N23" s="106"/>
      <c r="O23" s="21"/>
      <c r="P23" s="3" t="s">
        <v>65</v>
      </c>
      <c r="Q23" s="3"/>
      <c r="R23" s="3"/>
    </row>
    <row r="24" spans="1:18" ht="12.75">
      <c r="A24" s="58" t="s">
        <v>114</v>
      </c>
      <c r="B24" s="106"/>
      <c r="C24" s="21"/>
      <c r="D24" s="106"/>
      <c r="E24" s="21"/>
      <c r="F24" s="106"/>
      <c r="G24" s="21"/>
      <c r="H24" s="106"/>
      <c r="I24" s="21"/>
      <c r="J24" s="106"/>
      <c r="K24" s="21"/>
      <c r="L24" s="106"/>
      <c r="M24" s="21"/>
      <c r="N24" s="106"/>
      <c r="O24" s="21"/>
      <c r="P24" s="3" t="s">
        <v>40</v>
      </c>
      <c r="Q24" s="3"/>
      <c r="R24" s="3"/>
    </row>
    <row r="25" spans="1:18" ht="12.75">
      <c r="A25" s="52"/>
      <c r="B25" s="106"/>
      <c r="C25" s="21"/>
      <c r="D25" s="106"/>
      <c r="E25" s="21"/>
      <c r="F25" s="106"/>
      <c r="G25" s="21"/>
      <c r="H25" s="106"/>
      <c r="I25" s="21"/>
      <c r="J25" s="106"/>
      <c r="K25" s="21"/>
      <c r="L25" s="106"/>
      <c r="M25" s="21"/>
      <c r="N25" s="106"/>
      <c r="O25" s="21"/>
      <c r="P25" s="3" t="s">
        <v>84</v>
      </c>
      <c r="Q25" s="3"/>
      <c r="R25" s="3"/>
    </row>
    <row r="26" spans="1:21" ht="12.75">
      <c r="A26" s="58"/>
      <c r="B26" s="106"/>
      <c r="C26" s="21"/>
      <c r="D26" s="106"/>
      <c r="E26" s="21"/>
      <c r="F26" s="106"/>
      <c r="G26" s="21"/>
      <c r="H26" s="106"/>
      <c r="I26" s="21"/>
      <c r="J26" s="106"/>
      <c r="K26" s="21"/>
      <c r="L26" s="106"/>
      <c r="M26" s="21"/>
      <c r="N26" s="106"/>
      <c r="O26" s="21"/>
      <c r="P26" s="3" t="s">
        <v>85</v>
      </c>
      <c r="Q26" s="3"/>
      <c r="R26" s="3" t="s">
        <v>118</v>
      </c>
      <c r="S26" s="2"/>
      <c r="T26" s="2"/>
      <c r="U26" s="2"/>
    </row>
    <row r="27" spans="1:19" ht="12.75">
      <c r="A27" s="58"/>
      <c r="B27" s="106"/>
      <c r="C27" s="21"/>
      <c r="D27" s="106"/>
      <c r="E27" s="21"/>
      <c r="F27" s="106"/>
      <c r="G27" s="21"/>
      <c r="H27" s="106"/>
      <c r="I27" s="21"/>
      <c r="J27" s="106"/>
      <c r="K27" s="21"/>
      <c r="L27" s="106"/>
      <c r="M27" s="21"/>
      <c r="N27" s="106"/>
      <c r="O27" s="21"/>
      <c r="P27" s="3" t="s">
        <v>86</v>
      </c>
      <c r="Q27" s="3"/>
      <c r="R27" s="3"/>
      <c r="S27" s="78"/>
    </row>
    <row r="28" spans="1:20" ht="12.75">
      <c r="A28" s="58"/>
      <c r="B28" s="106"/>
      <c r="C28" s="21"/>
      <c r="D28" s="106"/>
      <c r="E28" s="21"/>
      <c r="F28" s="106"/>
      <c r="G28" s="21"/>
      <c r="H28" s="106"/>
      <c r="I28" s="21"/>
      <c r="J28" s="106"/>
      <c r="K28" s="21"/>
      <c r="L28" s="106"/>
      <c r="M28" s="21"/>
      <c r="N28" s="106"/>
      <c r="O28" s="21"/>
      <c r="P28" s="3" t="s">
        <v>83</v>
      </c>
      <c r="Q28" s="3"/>
      <c r="R28" s="3"/>
      <c r="S28" s="75"/>
      <c r="T28" s="77"/>
    </row>
    <row r="29" spans="1:20" ht="12.75">
      <c r="A29" s="60"/>
      <c r="B29" s="110"/>
      <c r="C29" s="71"/>
      <c r="D29" s="110"/>
      <c r="E29" s="71"/>
      <c r="F29" s="110"/>
      <c r="G29" s="71"/>
      <c r="H29" s="110"/>
      <c r="I29" s="71"/>
      <c r="J29" s="110"/>
      <c r="K29" s="71"/>
      <c r="L29" s="110"/>
      <c r="M29" s="71"/>
      <c r="N29" s="110"/>
      <c r="O29" s="71"/>
      <c r="P29" s="3" t="s">
        <v>116</v>
      </c>
      <c r="Q29" s="3"/>
      <c r="R29" s="3"/>
      <c r="S29" s="29" t="b">
        <f>IF($S$27=1,"EXEMPT",C29+E29+G29+I29+K29+M29+O29&gt;=2)</f>
        <v>0</v>
      </c>
      <c r="T29" s="76"/>
    </row>
    <row r="30" spans="1:18" ht="12.75">
      <c r="A30" s="61" t="s">
        <v>109</v>
      </c>
      <c r="B30" s="105"/>
      <c r="C30" s="17"/>
      <c r="D30" s="105"/>
      <c r="E30" s="17"/>
      <c r="F30" s="105"/>
      <c r="G30" s="17"/>
      <c r="H30" s="105"/>
      <c r="I30" s="17"/>
      <c r="J30" s="105"/>
      <c r="K30" s="17"/>
      <c r="L30" s="105"/>
      <c r="M30" s="17"/>
      <c r="N30" s="105"/>
      <c r="O30" s="17"/>
      <c r="P30" s="3"/>
      <c r="Q30" s="3"/>
      <c r="R30" s="3"/>
    </row>
    <row r="31" spans="1:18" ht="12.75">
      <c r="A31" s="19"/>
      <c r="B31" s="107"/>
      <c r="C31" s="19" t="s">
        <v>35</v>
      </c>
      <c r="D31" s="107"/>
      <c r="E31" s="19" t="s">
        <v>35</v>
      </c>
      <c r="F31" s="107"/>
      <c r="G31" s="19" t="s">
        <v>35</v>
      </c>
      <c r="H31" s="107"/>
      <c r="I31" s="19" t="s">
        <v>35</v>
      </c>
      <c r="J31" s="107"/>
      <c r="K31" s="19" t="s">
        <v>35</v>
      </c>
      <c r="L31" s="107"/>
      <c r="M31" s="19" t="s">
        <v>35</v>
      </c>
      <c r="N31" s="107"/>
      <c r="O31" s="19" t="s">
        <v>35</v>
      </c>
      <c r="P31" s="3"/>
      <c r="Q31" s="3"/>
      <c r="R31" s="3"/>
    </row>
    <row r="32" spans="1:18" ht="12.75">
      <c r="A32" s="19" t="s">
        <v>110</v>
      </c>
      <c r="B32" s="107"/>
      <c r="C32" s="21"/>
      <c r="D32" s="107"/>
      <c r="E32" s="21"/>
      <c r="F32" s="107"/>
      <c r="G32" s="21"/>
      <c r="H32" s="107"/>
      <c r="I32" s="21"/>
      <c r="J32" s="107"/>
      <c r="K32" s="21"/>
      <c r="L32" s="107"/>
      <c r="M32" s="21"/>
      <c r="N32" s="107"/>
      <c r="O32" s="21"/>
      <c r="P32" s="3" t="s">
        <v>37</v>
      </c>
      <c r="Q32" s="3"/>
      <c r="R32" s="3"/>
    </row>
    <row r="33" spans="1:18" ht="12.75">
      <c r="A33" s="52"/>
      <c r="B33" s="107"/>
      <c r="C33" s="21"/>
      <c r="D33" s="107"/>
      <c r="E33" s="21"/>
      <c r="F33" s="107"/>
      <c r="G33" s="21"/>
      <c r="H33" s="107"/>
      <c r="I33" s="21"/>
      <c r="J33" s="107"/>
      <c r="K33" s="21"/>
      <c r="L33" s="107"/>
      <c r="M33" s="21"/>
      <c r="N33" s="107"/>
      <c r="O33" s="21"/>
      <c r="P33" s="3" t="s">
        <v>38</v>
      </c>
      <c r="Q33" s="3"/>
      <c r="R33" s="3"/>
    </row>
    <row r="34" spans="1:18" ht="12.75">
      <c r="A34" s="52" t="s">
        <v>111</v>
      </c>
      <c r="B34" s="107"/>
      <c r="C34" s="21"/>
      <c r="D34" s="107"/>
      <c r="E34" s="21"/>
      <c r="F34" s="107"/>
      <c r="G34" s="21"/>
      <c r="H34" s="107"/>
      <c r="I34" s="21"/>
      <c r="J34" s="107"/>
      <c r="K34" s="21"/>
      <c r="L34" s="107"/>
      <c r="M34" s="21"/>
      <c r="N34" s="107"/>
      <c r="O34" s="21"/>
      <c r="P34" s="3" t="s">
        <v>65</v>
      </c>
      <c r="Q34" s="3"/>
      <c r="R34" s="3"/>
    </row>
    <row r="35" spans="1:18" ht="12.75">
      <c r="A35" s="63" t="s">
        <v>113</v>
      </c>
      <c r="B35" s="107"/>
      <c r="C35" s="21"/>
      <c r="D35" s="107"/>
      <c r="E35" s="21"/>
      <c r="F35" s="107"/>
      <c r="G35" s="21"/>
      <c r="H35" s="107"/>
      <c r="I35" s="21"/>
      <c r="J35" s="107"/>
      <c r="K35" s="21"/>
      <c r="L35" s="107"/>
      <c r="M35" s="21"/>
      <c r="N35" s="107"/>
      <c r="O35" s="21"/>
      <c r="P35" s="3" t="s">
        <v>40</v>
      </c>
      <c r="Q35" s="3"/>
      <c r="R35" s="3"/>
    </row>
    <row r="36" spans="1:18" ht="12.75">
      <c r="A36" s="58" t="s">
        <v>112</v>
      </c>
      <c r="B36" s="107"/>
      <c r="C36" s="24"/>
      <c r="D36" s="107"/>
      <c r="E36" s="24"/>
      <c r="F36" s="107"/>
      <c r="G36" s="24"/>
      <c r="H36" s="107"/>
      <c r="I36" s="24"/>
      <c r="J36" s="107"/>
      <c r="K36" s="24"/>
      <c r="L36" s="107"/>
      <c r="M36" s="24"/>
      <c r="N36" s="107"/>
      <c r="O36" s="24"/>
      <c r="P36" s="3" t="s">
        <v>84</v>
      </c>
      <c r="Q36" s="3"/>
      <c r="R36" s="3"/>
    </row>
    <row r="37" spans="1:18" ht="12.75">
      <c r="A37" s="53"/>
      <c r="B37" s="107"/>
      <c r="C37" s="24"/>
      <c r="D37" s="107"/>
      <c r="E37" s="24"/>
      <c r="F37" s="107"/>
      <c r="G37" s="24"/>
      <c r="H37" s="107"/>
      <c r="I37" s="24"/>
      <c r="J37" s="107"/>
      <c r="K37" s="24"/>
      <c r="L37" s="107"/>
      <c r="M37" s="24"/>
      <c r="N37" s="107"/>
      <c r="O37" s="24"/>
      <c r="P37" s="3" t="s">
        <v>85</v>
      </c>
      <c r="Q37" s="3"/>
      <c r="R37" s="3"/>
    </row>
    <row r="38" spans="1:18" ht="12.75">
      <c r="A38" s="53"/>
      <c r="B38" s="107"/>
      <c r="C38" s="24"/>
      <c r="D38" s="107"/>
      <c r="E38" s="24"/>
      <c r="F38" s="107"/>
      <c r="G38" s="24"/>
      <c r="H38" s="107"/>
      <c r="I38" s="24"/>
      <c r="J38" s="107"/>
      <c r="K38" s="24"/>
      <c r="L38" s="107"/>
      <c r="M38" s="24"/>
      <c r="N38" s="107"/>
      <c r="O38" s="24"/>
      <c r="P38" s="3" t="s">
        <v>86</v>
      </c>
      <c r="Q38" s="3"/>
      <c r="R38" s="3"/>
    </row>
    <row r="39" spans="1:18" ht="12.75">
      <c r="A39" s="22"/>
      <c r="B39" s="107"/>
      <c r="C39" s="24"/>
      <c r="D39" s="107"/>
      <c r="E39" s="24"/>
      <c r="F39" s="107"/>
      <c r="G39" s="24"/>
      <c r="H39" s="107"/>
      <c r="I39" s="24"/>
      <c r="J39" s="107"/>
      <c r="K39" s="24"/>
      <c r="L39" s="107"/>
      <c r="M39" s="24"/>
      <c r="N39" s="107"/>
      <c r="O39" s="24"/>
      <c r="P39" s="3" t="s">
        <v>83</v>
      </c>
      <c r="Q39" s="3"/>
      <c r="R39" s="3"/>
    </row>
    <row r="40" spans="1:19" ht="12.75">
      <c r="A40" s="23"/>
      <c r="B40" s="108"/>
      <c r="C40" s="57"/>
      <c r="D40" s="108"/>
      <c r="E40" s="57"/>
      <c r="F40" s="108"/>
      <c r="G40" s="57"/>
      <c r="H40" s="108"/>
      <c r="I40" s="57"/>
      <c r="J40" s="108"/>
      <c r="K40" s="57"/>
      <c r="L40" s="108"/>
      <c r="M40" s="57"/>
      <c r="N40" s="108"/>
      <c r="O40" s="57"/>
      <c r="P40" s="3" t="s">
        <v>72</v>
      </c>
      <c r="Q40" s="3"/>
      <c r="R40" s="3"/>
      <c r="S40" s="65" t="b">
        <f>(C40+E40+G40+I40+K40+M40+O40)&gt;=3</f>
        <v>0</v>
      </c>
    </row>
    <row r="41" spans="1:18" ht="12.75">
      <c r="A41" s="17" t="s">
        <v>42</v>
      </c>
      <c r="B41" s="105"/>
      <c r="C41" s="17"/>
      <c r="D41" s="105"/>
      <c r="E41" s="17"/>
      <c r="F41" s="105"/>
      <c r="G41" s="17"/>
      <c r="H41" s="105"/>
      <c r="I41" s="8"/>
      <c r="J41" s="105"/>
      <c r="K41" s="25"/>
      <c r="L41" s="105"/>
      <c r="M41" s="25"/>
      <c r="N41" s="105"/>
      <c r="O41" s="25"/>
      <c r="P41" s="3"/>
      <c r="Q41" s="3"/>
      <c r="R41" s="3"/>
    </row>
    <row r="42" spans="1:19" ht="12.75">
      <c r="A42" s="19"/>
      <c r="B42" s="107"/>
      <c r="C42" s="19" t="s">
        <v>35</v>
      </c>
      <c r="D42" s="107"/>
      <c r="E42" s="19" t="s">
        <v>35</v>
      </c>
      <c r="F42" s="107"/>
      <c r="G42" s="19" t="s">
        <v>35</v>
      </c>
      <c r="H42" s="107"/>
      <c r="I42" s="19" t="s">
        <v>35</v>
      </c>
      <c r="J42" s="106"/>
      <c r="K42" s="19" t="s">
        <v>35</v>
      </c>
      <c r="L42" s="106"/>
      <c r="M42" s="19" t="s">
        <v>35</v>
      </c>
      <c r="N42" s="106"/>
      <c r="O42" s="19" t="s">
        <v>35</v>
      </c>
      <c r="P42" s="3"/>
      <c r="Q42" s="3"/>
      <c r="R42" s="3"/>
      <c r="S42" s="73"/>
    </row>
    <row r="43" spans="1:19" ht="12.75">
      <c r="A43" s="19" t="s">
        <v>127</v>
      </c>
      <c r="B43" s="107"/>
      <c r="C43" s="21"/>
      <c r="D43" s="107"/>
      <c r="E43" s="21"/>
      <c r="F43" s="107"/>
      <c r="G43" s="21"/>
      <c r="H43" s="107"/>
      <c r="I43" s="26"/>
      <c r="J43" s="106"/>
      <c r="K43" s="27"/>
      <c r="L43" s="106"/>
      <c r="M43" s="27"/>
      <c r="N43" s="106"/>
      <c r="O43" s="27"/>
      <c r="P43" s="3" t="s">
        <v>37</v>
      </c>
      <c r="Q43" s="3"/>
      <c r="R43" s="3"/>
      <c r="S43" s="74"/>
    </row>
    <row r="44" spans="1:18" ht="12.75">
      <c r="A44" s="19"/>
      <c r="B44" s="107"/>
      <c r="C44" s="21"/>
      <c r="D44" s="107"/>
      <c r="E44" s="21"/>
      <c r="F44" s="107"/>
      <c r="G44" s="21"/>
      <c r="H44" s="107"/>
      <c r="I44" s="26"/>
      <c r="J44" s="106"/>
      <c r="K44" s="27"/>
      <c r="L44" s="106"/>
      <c r="M44" s="27"/>
      <c r="N44" s="106"/>
      <c r="O44" s="27"/>
      <c r="P44" s="3" t="s">
        <v>38</v>
      </c>
      <c r="Q44" s="3"/>
      <c r="R44" s="3"/>
    </row>
    <row r="45" spans="1:18" ht="12.75">
      <c r="A45" s="19"/>
      <c r="B45" s="107"/>
      <c r="C45" s="21"/>
      <c r="D45" s="107"/>
      <c r="E45" s="21"/>
      <c r="F45" s="107"/>
      <c r="G45" s="21"/>
      <c r="H45" s="107"/>
      <c r="I45" s="26"/>
      <c r="J45" s="106"/>
      <c r="K45" s="27"/>
      <c r="L45" s="106"/>
      <c r="M45" s="27"/>
      <c r="N45" s="106"/>
      <c r="O45" s="27"/>
      <c r="P45" s="3" t="s">
        <v>65</v>
      </c>
      <c r="Q45" s="3"/>
      <c r="R45" s="3"/>
    </row>
    <row r="46" spans="1:18" ht="12.75">
      <c r="A46" s="22"/>
      <c r="B46" s="107"/>
      <c r="C46" s="21"/>
      <c r="D46" s="107"/>
      <c r="E46" s="21"/>
      <c r="F46" s="107"/>
      <c r="G46" s="21"/>
      <c r="H46" s="107"/>
      <c r="I46" s="26"/>
      <c r="J46" s="106"/>
      <c r="K46" s="27"/>
      <c r="L46" s="106"/>
      <c r="M46" s="27"/>
      <c r="N46" s="106"/>
      <c r="O46" s="27"/>
      <c r="P46" s="3" t="s">
        <v>40</v>
      </c>
      <c r="Q46" s="3"/>
      <c r="R46" s="3"/>
    </row>
    <row r="47" spans="1:18" ht="12.75">
      <c r="A47" s="22"/>
      <c r="B47" s="107"/>
      <c r="C47" s="24"/>
      <c r="D47" s="107"/>
      <c r="E47" s="24"/>
      <c r="F47" s="107"/>
      <c r="G47" s="24"/>
      <c r="H47" s="107"/>
      <c r="I47" s="48"/>
      <c r="J47" s="106"/>
      <c r="K47" s="49"/>
      <c r="L47" s="106"/>
      <c r="M47" s="49"/>
      <c r="N47" s="106"/>
      <c r="O47" s="49"/>
      <c r="P47" s="3" t="s">
        <v>84</v>
      </c>
      <c r="Q47" s="3"/>
      <c r="R47" s="3"/>
    </row>
    <row r="48" spans="1:18" ht="12.75">
      <c r="A48" s="22"/>
      <c r="B48" s="107"/>
      <c r="C48" s="24"/>
      <c r="D48" s="107"/>
      <c r="E48" s="24"/>
      <c r="F48" s="107"/>
      <c r="G48" s="24"/>
      <c r="H48" s="107"/>
      <c r="I48" s="48"/>
      <c r="J48" s="106"/>
      <c r="K48" s="49"/>
      <c r="L48" s="106"/>
      <c r="M48" s="49"/>
      <c r="N48" s="106"/>
      <c r="O48" s="49"/>
      <c r="P48" s="3" t="s">
        <v>85</v>
      </c>
      <c r="Q48" s="3"/>
      <c r="R48" s="3"/>
    </row>
    <row r="49" spans="1:18" ht="12.75">
      <c r="A49" s="22"/>
      <c r="B49" s="107"/>
      <c r="C49" s="24"/>
      <c r="D49" s="107"/>
      <c r="E49" s="24"/>
      <c r="F49" s="107"/>
      <c r="G49" s="24"/>
      <c r="H49" s="107"/>
      <c r="I49" s="48"/>
      <c r="J49" s="106"/>
      <c r="K49" s="49"/>
      <c r="L49" s="106"/>
      <c r="M49" s="49"/>
      <c r="N49" s="106"/>
      <c r="O49" s="49"/>
      <c r="P49" s="3" t="s">
        <v>86</v>
      </c>
      <c r="Q49" s="3"/>
      <c r="R49" s="3"/>
    </row>
    <row r="50" spans="1:18" ht="12.75">
      <c r="A50" s="22"/>
      <c r="B50" s="107"/>
      <c r="C50" s="24"/>
      <c r="D50" s="107"/>
      <c r="E50" s="24"/>
      <c r="F50" s="107"/>
      <c r="G50" s="24"/>
      <c r="H50" s="107"/>
      <c r="I50" s="48"/>
      <c r="J50" s="106"/>
      <c r="K50" s="49"/>
      <c r="L50" s="106"/>
      <c r="M50" s="49"/>
      <c r="N50" s="106"/>
      <c r="O50" s="49"/>
      <c r="P50" s="3" t="s">
        <v>83</v>
      </c>
      <c r="Q50" s="3"/>
      <c r="R50" s="3"/>
    </row>
    <row r="51" spans="1:18" ht="12.75">
      <c r="A51" s="17" t="s">
        <v>58</v>
      </c>
      <c r="B51" s="105"/>
      <c r="C51" s="17"/>
      <c r="D51" s="105"/>
      <c r="E51" s="17"/>
      <c r="F51" s="105"/>
      <c r="G51" s="17"/>
      <c r="H51" s="105"/>
      <c r="I51" s="8"/>
      <c r="J51" s="105"/>
      <c r="K51" s="25"/>
      <c r="L51" s="105"/>
      <c r="M51" s="25"/>
      <c r="N51" s="105"/>
      <c r="O51" s="25"/>
      <c r="P51" s="3"/>
      <c r="Q51" s="3"/>
      <c r="R51" s="3"/>
    </row>
    <row r="52" spans="1:18" ht="12.75">
      <c r="A52" s="19"/>
      <c r="B52" s="106"/>
      <c r="C52" s="19" t="s">
        <v>35</v>
      </c>
      <c r="D52" s="107"/>
      <c r="E52" s="19" t="s">
        <v>35</v>
      </c>
      <c r="F52" s="107"/>
      <c r="G52" s="19" t="s">
        <v>35</v>
      </c>
      <c r="H52" s="107"/>
      <c r="I52" s="19" t="s">
        <v>35</v>
      </c>
      <c r="J52" s="107"/>
      <c r="K52" s="19" t="s">
        <v>35</v>
      </c>
      <c r="L52" s="107"/>
      <c r="M52" s="19" t="s">
        <v>35</v>
      </c>
      <c r="N52" s="107"/>
      <c r="O52" s="19" t="s">
        <v>35</v>
      </c>
      <c r="P52" s="3"/>
      <c r="Q52" s="3"/>
      <c r="R52" s="3"/>
    </row>
    <row r="53" spans="1:18" ht="12.75">
      <c r="A53" s="19" t="s">
        <v>128</v>
      </c>
      <c r="B53" s="106"/>
      <c r="C53" s="21"/>
      <c r="D53" s="107"/>
      <c r="E53" s="21"/>
      <c r="F53" s="107"/>
      <c r="G53" s="21"/>
      <c r="H53" s="107"/>
      <c r="I53" s="26"/>
      <c r="J53" s="107"/>
      <c r="K53" s="27"/>
      <c r="L53" s="107"/>
      <c r="M53" s="27"/>
      <c r="N53" s="107"/>
      <c r="O53" s="27"/>
      <c r="P53" s="3" t="s">
        <v>37</v>
      </c>
      <c r="Q53" s="3"/>
      <c r="R53" s="3"/>
    </row>
    <row r="54" spans="1:18" ht="12.75">
      <c r="A54" s="19"/>
      <c r="B54" s="106"/>
      <c r="C54" s="21"/>
      <c r="D54" s="107"/>
      <c r="E54" s="21"/>
      <c r="F54" s="107"/>
      <c r="G54" s="21"/>
      <c r="H54" s="107"/>
      <c r="I54" s="26"/>
      <c r="J54" s="107"/>
      <c r="K54" s="27"/>
      <c r="L54" s="107"/>
      <c r="M54" s="27"/>
      <c r="N54" s="107"/>
      <c r="O54" s="27"/>
      <c r="P54" s="3" t="s">
        <v>38</v>
      </c>
      <c r="Q54" s="3"/>
      <c r="R54" s="3"/>
    </row>
    <row r="55" spans="1:25" ht="12.75">
      <c r="A55" s="19"/>
      <c r="B55" s="106"/>
      <c r="C55" s="21"/>
      <c r="D55" s="107"/>
      <c r="E55" s="21"/>
      <c r="F55" s="107"/>
      <c r="G55" s="21"/>
      <c r="H55" s="107"/>
      <c r="I55" s="26"/>
      <c r="J55" s="107"/>
      <c r="K55" s="27"/>
      <c r="L55" s="107"/>
      <c r="M55" s="27"/>
      <c r="N55" s="107"/>
      <c r="O55" s="27"/>
      <c r="P55" s="3" t="s">
        <v>65</v>
      </c>
      <c r="Q55" s="3"/>
      <c r="R55" s="3"/>
      <c r="X55" s="2" t="s">
        <v>69</v>
      </c>
      <c r="Y55" s="2"/>
    </row>
    <row r="56" spans="1:25" ht="12.75">
      <c r="A56" s="22"/>
      <c r="B56" s="106"/>
      <c r="C56" s="21"/>
      <c r="D56" s="107"/>
      <c r="E56" s="21"/>
      <c r="F56" s="107"/>
      <c r="G56" s="21"/>
      <c r="H56" s="107"/>
      <c r="I56" s="26"/>
      <c r="J56" s="107"/>
      <c r="K56" s="27"/>
      <c r="L56" s="107"/>
      <c r="M56" s="27"/>
      <c r="N56" s="107"/>
      <c r="O56" s="27"/>
      <c r="P56" s="3" t="s">
        <v>40</v>
      </c>
      <c r="Q56" s="3"/>
      <c r="R56" s="3"/>
      <c r="X56" s="2" t="s">
        <v>70</v>
      </c>
      <c r="Y56" s="2"/>
    </row>
    <row r="57" spans="1:25" ht="12.75">
      <c r="A57" s="22"/>
      <c r="B57" s="106"/>
      <c r="C57" s="24"/>
      <c r="D57" s="107"/>
      <c r="E57" s="24"/>
      <c r="F57" s="107"/>
      <c r="G57" s="24"/>
      <c r="H57" s="107"/>
      <c r="I57" s="48"/>
      <c r="J57" s="107"/>
      <c r="K57" s="49"/>
      <c r="L57" s="107"/>
      <c r="M57" s="49"/>
      <c r="N57" s="107"/>
      <c r="O57" s="49"/>
      <c r="P57" s="3" t="s">
        <v>84</v>
      </c>
      <c r="Q57" s="3"/>
      <c r="R57" s="3"/>
      <c r="X57" s="2"/>
      <c r="Y57" s="2"/>
    </row>
    <row r="58" spans="1:25" ht="12.75">
      <c r="A58" s="22"/>
      <c r="B58" s="106"/>
      <c r="C58" s="24"/>
      <c r="D58" s="107"/>
      <c r="E58" s="24"/>
      <c r="F58" s="107"/>
      <c r="G58" s="24"/>
      <c r="H58" s="107"/>
      <c r="I58" s="48"/>
      <c r="J58" s="107"/>
      <c r="K58" s="49"/>
      <c r="L58" s="107"/>
      <c r="M58" s="49"/>
      <c r="N58" s="107"/>
      <c r="O58" s="49"/>
      <c r="P58" s="3" t="s">
        <v>85</v>
      </c>
      <c r="Q58" s="3"/>
      <c r="R58" s="3"/>
      <c r="X58" s="2"/>
      <c r="Y58" s="2"/>
    </row>
    <row r="59" spans="1:25" ht="12.75">
      <c r="A59" s="22"/>
      <c r="B59" s="106"/>
      <c r="C59" s="24"/>
      <c r="D59" s="107"/>
      <c r="E59" s="24"/>
      <c r="F59" s="107"/>
      <c r="G59" s="24"/>
      <c r="H59" s="107"/>
      <c r="I59" s="48"/>
      <c r="J59" s="107"/>
      <c r="K59" s="49"/>
      <c r="L59" s="107"/>
      <c r="M59" s="49"/>
      <c r="N59" s="107"/>
      <c r="O59" s="49"/>
      <c r="P59" s="3" t="s">
        <v>86</v>
      </c>
      <c r="Q59" s="3"/>
      <c r="R59" s="3"/>
      <c r="X59" s="2"/>
      <c r="Y59" s="2"/>
    </row>
    <row r="60" spans="1:25" ht="12.75">
      <c r="A60" s="22"/>
      <c r="B60" s="106"/>
      <c r="C60" s="24"/>
      <c r="D60" s="107"/>
      <c r="E60" s="24"/>
      <c r="F60" s="107"/>
      <c r="G60" s="24"/>
      <c r="H60" s="107"/>
      <c r="I60" s="48"/>
      <c r="J60" s="107"/>
      <c r="K60" s="49"/>
      <c r="L60" s="107"/>
      <c r="M60" s="49"/>
      <c r="N60" s="107"/>
      <c r="O60" s="49"/>
      <c r="P60" s="3" t="s">
        <v>83</v>
      </c>
      <c r="Q60" s="3"/>
      <c r="R60" s="3"/>
      <c r="X60" s="2"/>
      <c r="Y60" s="2"/>
    </row>
    <row r="61" spans="1:25" ht="12.75">
      <c r="A61" s="23"/>
      <c r="B61" s="110"/>
      <c r="C61" s="41"/>
      <c r="D61" s="108"/>
      <c r="E61" s="41"/>
      <c r="F61" s="108"/>
      <c r="G61" s="41"/>
      <c r="H61" s="108"/>
      <c r="I61" s="41"/>
      <c r="J61" s="108"/>
      <c r="K61" s="41"/>
      <c r="L61" s="108"/>
      <c r="M61" s="41"/>
      <c r="N61" s="108"/>
      <c r="O61" s="41"/>
      <c r="P61" s="3"/>
      <c r="Q61" s="3"/>
      <c r="R61" s="3"/>
      <c r="X61" s="2" t="s">
        <v>71</v>
      </c>
      <c r="Y61" s="2"/>
    </row>
    <row r="62" spans="1:25" ht="12.75">
      <c r="A62" s="17" t="s">
        <v>43</v>
      </c>
      <c r="B62" s="105"/>
      <c r="C62" s="17"/>
      <c r="D62" s="105"/>
      <c r="E62" s="17"/>
      <c r="F62" s="105"/>
      <c r="G62" s="17"/>
      <c r="H62" s="105"/>
      <c r="I62" s="17"/>
      <c r="J62" s="105"/>
      <c r="K62" s="17"/>
      <c r="L62" s="105"/>
      <c r="M62" s="17"/>
      <c r="N62" s="105"/>
      <c r="O62" s="17"/>
      <c r="P62" s="3"/>
      <c r="Q62" s="3"/>
      <c r="R62" s="3"/>
      <c r="X62" s="2" t="s">
        <v>70</v>
      </c>
      <c r="Y62" s="2"/>
    </row>
    <row r="63" spans="1:25" ht="12.75">
      <c r="A63" s="19"/>
      <c r="B63" s="106"/>
      <c r="C63" s="19" t="s">
        <v>35</v>
      </c>
      <c r="D63" s="107"/>
      <c r="E63" s="19" t="s">
        <v>35</v>
      </c>
      <c r="F63" s="107"/>
      <c r="G63" s="19" t="s">
        <v>35</v>
      </c>
      <c r="H63" s="107"/>
      <c r="I63" s="19" t="s">
        <v>35</v>
      </c>
      <c r="J63" s="107"/>
      <c r="K63" s="19" t="s">
        <v>35</v>
      </c>
      <c r="L63" s="107"/>
      <c r="M63" s="19" t="s">
        <v>35</v>
      </c>
      <c r="N63" s="107"/>
      <c r="O63" s="19" t="s">
        <v>35</v>
      </c>
      <c r="P63" s="3"/>
      <c r="Q63" s="3"/>
      <c r="R63" s="3"/>
      <c r="S63" s="2" t="s">
        <v>68</v>
      </c>
      <c r="T63" s="2"/>
      <c r="U63" s="2"/>
      <c r="V63" s="2"/>
      <c r="W63" s="2"/>
      <c r="X63" s="2"/>
      <c r="Y63" s="2"/>
    </row>
    <row r="64" spans="1:25" ht="12.75">
      <c r="A64" s="19" t="s">
        <v>123</v>
      </c>
      <c r="B64" s="106"/>
      <c r="C64" s="21"/>
      <c r="D64" s="107"/>
      <c r="E64" s="21"/>
      <c r="F64" s="107"/>
      <c r="G64" s="21"/>
      <c r="H64" s="107"/>
      <c r="I64" s="21"/>
      <c r="J64" s="107"/>
      <c r="K64" s="21"/>
      <c r="L64" s="107"/>
      <c r="M64" s="21"/>
      <c r="N64" s="107"/>
      <c r="O64" s="21"/>
      <c r="P64" s="3" t="s">
        <v>37</v>
      </c>
      <c r="Q64" s="3"/>
      <c r="R64" s="3"/>
      <c r="S64" s="16">
        <v>21</v>
      </c>
      <c r="T64" s="2" t="s">
        <v>47</v>
      </c>
      <c r="U64" s="30" t="s">
        <v>48</v>
      </c>
      <c r="V64" s="2"/>
      <c r="W64" s="2"/>
      <c r="X64" s="2" t="b">
        <f>P84&gt;=S64</f>
        <v>1</v>
      </c>
      <c r="Y64" s="2"/>
    </row>
    <row r="65" spans="1:25" ht="12.75">
      <c r="A65" s="58"/>
      <c r="B65" s="106"/>
      <c r="C65" s="21"/>
      <c r="D65" s="107"/>
      <c r="E65" s="21"/>
      <c r="F65" s="107"/>
      <c r="G65" s="21"/>
      <c r="H65" s="107"/>
      <c r="I65" s="21"/>
      <c r="J65" s="107"/>
      <c r="K65" s="21"/>
      <c r="L65" s="107"/>
      <c r="M65" s="21"/>
      <c r="N65" s="107"/>
      <c r="O65" s="21"/>
      <c r="P65" s="3" t="s">
        <v>38</v>
      </c>
      <c r="Q65" s="3"/>
      <c r="R65" s="3"/>
      <c r="S65" s="16">
        <v>30</v>
      </c>
      <c r="T65" s="2" t="s">
        <v>51</v>
      </c>
      <c r="U65" s="30" t="s">
        <v>50</v>
      </c>
      <c r="V65" s="2"/>
      <c r="W65" s="2"/>
      <c r="X65" s="2" t="b">
        <f>P85&gt;=S65</f>
        <v>1</v>
      </c>
      <c r="Y65" s="2"/>
    </row>
    <row r="66" spans="1:25" ht="12.75">
      <c r="A66" s="58" t="s">
        <v>124</v>
      </c>
      <c r="B66" s="106"/>
      <c r="C66" s="21"/>
      <c r="D66" s="107"/>
      <c r="E66" s="21"/>
      <c r="F66" s="107"/>
      <c r="G66" s="21"/>
      <c r="H66" s="107"/>
      <c r="I66" s="21"/>
      <c r="J66" s="107"/>
      <c r="K66" s="21"/>
      <c r="L66" s="107"/>
      <c r="M66" s="21"/>
      <c r="N66" s="107"/>
      <c r="O66" s="21"/>
      <c r="P66" s="3" t="s">
        <v>65</v>
      </c>
      <c r="Q66" s="3"/>
      <c r="R66" s="3"/>
      <c r="S66" s="16">
        <v>300</v>
      </c>
      <c r="T66" s="2" t="s">
        <v>51</v>
      </c>
      <c r="U66" s="30" t="s">
        <v>59</v>
      </c>
      <c r="V66" s="29">
        <v>1500</v>
      </c>
      <c r="W66" s="2" t="s">
        <v>60</v>
      </c>
      <c r="X66" s="2" t="b">
        <f>P86&gt;=S66</f>
        <v>1</v>
      </c>
      <c r="Y66" s="2" t="b">
        <f>S86&gt;=V66</f>
        <v>1</v>
      </c>
    </row>
    <row r="67" spans="1:25" ht="12.75">
      <c r="A67" s="58" t="s">
        <v>125</v>
      </c>
      <c r="B67" s="106"/>
      <c r="C67" s="21"/>
      <c r="D67" s="107"/>
      <c r="E67" s="21"/>
      <c r="F67" s="107"/>
      <c r="G67" s="21"/>
      <c r="H67" s="107"/>
      <c r="I67" s="21"/>
      <c r="J67" s="107"/>
      <c r="K67" s="21"/>
      <c r="L67" s="107"/>
      <c r="M67" s="21"/>
      <c r="N67" s="107"/>
      <c r="O67" s="21"/>
      <c r="P67" s="3" t="s">
        <v>40</v>
      </c>
      <c r="Q67" s="3"/>
      <c r="R67" s="3"/>
      <c r="S67" s="16">
        <v>655</v>
      </c>
      <c r="T67" s="2" t="s">
        <v>47</v>
      </c>
      <c r="U67" s="30"/>
      <c r="V67" s="2"/>
      <c r="W67" s="2"/>
      <c r="X67" s="2" t="b">
        <f>P87&gt;=S67</f>
        <v>1</v>
      </c>
      <c r="Y67" s="2"/>
    </row>
    <row r="68" spans="1:25" ht="12.75">
      <c r="A68" s="58" t="s">
        <v>126</v>
      </c>
      <c r="B68" s="106"/>
      <c r="C68" s="24"/>
      <c r="D68" s="107"/>
      <c r="E68" s="24"/>
      <c r="F68" s="107"/>
      <c r="G68" s="24"/>
      <c r="H68" s="107"/>
      <c r="I68" s="24"/>
      <c r="J68" s="107"/>
      <c r="K68" s="24"/>
      <c r="L68" s="107"/>
      <c r="M68" s="24"/>
      <c r="N68" s="107"/>
      <c r="O68" s="24"/>
      <c r="P68" s="3" t="s">
        <v>84</v>
      </c>
      <c r="Q68" s="3"/>
      <c r="R68" s="3"/>
      <c r="S68" s="16">
        <v>8</v>
      </c>
      <c r="T68" s="2" t="s">
        <v>91</v>
      </c>
      <c r="U68" s="30" t="s">
        <v>48</v>
      </c>
      <c r="V68" s="2"/>
      <c r="W68" s="2"/>
      <c r="X68" s="2" t="b">
        <f>P88&gt;=S68</f>
        <v>1</v>
      </c>
      <c r="Y68" s="2"/>
    </row>
    <row r="69" spans="1:25" ht="12.75">
      <c r="A69" s="58"/>
      <c r="B69" s="106"/>
      <c r="C69" s="24"/>
      <c r="D69" s="107"/>
      <c r="E69" s="24"/>
      <c r="F69" s="107"/>
      <c r="G69" s="24"/>
      <c r="H69" s="107"/>
      <c r="I69" s="24"/>
      <c r="J69" s="107"/>
      <c r="K69" s="24"/>
      <c r="L69" s="107"/>
      <c r="M69" s="24"/>
      <c r="N69" s="107"/>
      <c r="O69" s="24"/>
      <c r="P69" s="3" t="s">
        <v>85</v>
      </c>
      <c r="Q69" s="3"/>
      <c r="R69" s="3"/>
      <c r="S69" s="16">
        <v>35</v>
      </c>
      <c r="T69" s="2" t="s">
        <v>93</v>
      </c>
      <c r="U69" s="30" t="s">
        <v>92</v>
      </c>
      <c r="V69" s="2"/>
      <c r="W69" s="2"/>
      <c r="X69" s="2" t="b">
        <f>P89&lt;=68</f>
        <v>1</v>
      </c>
      <c r="Y69" s="2"/>
    </row>
    <row r="70" spans="1:25" ht="12.75">
      <c r="A70" s="58"/>
      <c r="B70" s="106"/>
      <c r="C70" s="24"/>
      <c r="D70" s="107"/>
      <c r="E70" s="24"/>
      <c r="F70" s="107"/>
      <c r="G70" s="24"/>
      <c r="H70" s="107"/>
      <c r="I70" s="24"/>
      <c r="J70" s="107"/>
      <c r="K70" s="24"/>
      <c r="L70" s="107"/>
      <c r="M70" s="24"/>
      <c r="N70" s="107"/>
      <c r="O70" s="24"/>
      <c r="P70" s="3" t="s">
        <v>86</v>
      </c>
      <c r="Q70" s="3"/>
      <c r="R70" s="3"/>
      <c r="S70" s="16">
        <v>1300</v>
      </c>
      <c r="T70" s="2" t="s">
        <v>93</v>
      </c>
      <c r="U70" s="30" t="s">
        <v>50</v>
      </c>
      <c r="V70" s="2"/>
      <c r="W70" s="2"/>
      <c r="X70" s="2" t="b">
        <f>P90&lt;=S70</f>
        <v>1</v>
      </c>
      <c r="Y70" s="2"/>
    </row>
    <row r="71" spans="1:25" ht="12.75">
      <c r="A71" s="22"/>
      <c r="B71" s="106"/>
      <c r="C71" s="24"/>
      <c r="D71" s="107"/>
      <c r="E71" s="24"/>
      <c r="F71" s="107"/>
      <c r="G71" s="24"/>
      <c r="H71" s="107"/>
      <c r="I71" s="24"/>
      <c r="J71" s="107"/>
      <c r="K71" s="24"/>
      <c r="L71" s="107"/>
      <c r="M71" s="24"/>
      <c r="N71" s="107"/>
      <c r="O71" s="24"/>
      <c r="P71" s="3" t="s">
        <v>83</v>
      </c>
      <c r="Q71" s="3"/>
      <c r="R71" s="3"/>
      <c r="S71" s="16">
        <v>400</v>
      </c>
      <c r="T71" s="2" t="s">
        <v>51</v>
      </c>
      <c r="U71" s="30" t="s">
        <v>50</v>
      </c>
      <c r="V71" s="2"/>
      <c r="W71" s="2"/>
      <c r="X71" s="2" t="b">
        <f>P91&gt;=S71</f>
        <v>1</v>
      </c>
      <c r="Y71" s="2"/>
    </row>
    <row r="72" spans="1:18" ht="12.75">
      <c r="A72" s="23"/>
      <c r="B72" s="110"/>
      <c r="C72" s="41"/>
      <c r="D72" s="108"/>
      <c r="E72" s="41"/>
      <c r="F72" s="108"/>
      <c r="G72" s="41"/>
      <c r="H72" s="108"/>
      <c r="I72" s="41"/>
      <c r="J72" s="108"/>
      <c r="K72" s="41"/>
      <c r="L72" s="108"/>
      <c r="M72" s="41"/>
      <c r="N72" s="108"/>
      <c r="O72" s="41"/>
      <c r="P72" s="3"/>
      <c r="Q72" s="3"/>
      <c r="R72" s="3"/>
    </row>
    <row r="73" spans="1:20" ht="12.75">
      <c r="A73" s="17" t="s">
        <v>44</v>
      </c>
      <c r="B73" s="105"/>
      <c r="C73" s="17"/>
      <c r="D73" s="105"/>
      <c r="E73" s="17"/>
      <c r="F73" s="105"/>
      <c r="G73" s="17"/>
      <c r="H73" s="105"/>
      <c r="I73" s="8"/>
      <c r="J73" s="105"/>
      <c r="K73" s="25"/>
      <c r="L73" s="105"/>
      <c r="M73" s="25"/>
      <c r="N73" s="105"/>
      <c r="O73" s="25"/>
      <c r="P73" s="3"/>
      <c r="Q73" s="3"/>
      <c r="R73" s="3"/>
      <c r="S73" s="72"/>
      <c r="T73" s="72">
        <f>T80*9</f>
        <v>0</v>
      </c>
    </row>
    <row r="74" spans="1:18" ht="12.75">
      <c r="A74" s="19" t="s">
        <v>45</v>
      </c>
      <c r="B74" s="106"/>
      <c r="C74" s="19" t="s">
        <v>35</v>
      </c>
      <c r="D74" s="107"/>
      <c r="E74" s="19" t="s">
        <v>35</v>
      </c>
      <c r="F74" s="107"/>
      <c r="G74" s="19" t="s">
        <v>35</v>
      </c>
      <c r="H74" s="107"/>
      <c r="I74" s="19" t="s">
        <v>35</v>
      </c>
      <c r="J74" s="107"/>
      <c r="K74" s="19" t="s">
        <v>35</v>
      </c>
      <c r="L74" s="107"/>
      <c r="M74" s="19" t="s">
        <v>35</v>
      </c>
      <c r="N74" s="107"/>
      <c r="O74" s="19" t="s">
        <v>35</v>
      </c>
      <c r="P74" s="3"/>
      <c r="Q74" s="3"/>
      <c r="R74" s="3"/>
    </row>
    <row r="75" spans="1:18" ht="12.75">
      <c r="A75" s="19"/>
      <c r="B75" s="106"/>
      <c r="C75" s="21"/>
      <c r="D75" s="107"/>
      <c r="E75" s="21"/>
      <c r="F75" s="107"/>
      <c r="G75" s="21"/>
      <c r="H75" s="107"/>
      <c r="I75" s="92"/>
      <c r="J75" s="107"/>
      <c r="K75" s="27"/>
      <c r="L75" s="107"/>
      <c r="M75" s="27"/>
      <c r="N75" s="107"/>
      <c r="O75" s="27"/>
      <c r="P75" s="3" t="s">
        <v>37</v>
      </c>
      <c r="Q75" s="3"/>
      <c r="R75" s="3"/>
    </row>
    <row r="76" spans="1:20" ht="12.75">
      <c r="A76" s="19"/>
      <c r="B76" s="106"/>
      <c r="C76" s="21"/>
      <c r="D76" s="107"/>
      <c r="E76" s="21"/>
      <c r="F76" s="107"/>
      <c r="G76" s="21"/>
      <c r="H76" s="107"/>
      <c r="I76" s="26"/>
      <c r="J76" s="107"/>
      <c r="K76" s="27"/>
      <c r="L76" s="107"/>
      <c r="M76" s="27"/>
      <c r="N76" s="107"/>
      <c r="O76" s="27"/>
      <c r="P76" s="3" t="s">
        <v>38</v>
      </c>
      <c r="Q76" s="3"/>
      <c r="R76" s="3"/>
      <c r="S76" s="62" t="s">
        <v>100</v>
      </c>
      <c r="T76" s="88" t="e">
        <f>AVERAGE(C85:O85)</f>
        <v>#DIV/0!</v>
      </c>
    </row>
    <row r="77" spans="1:21" ht="12.75">
      <c r="A77" s="19"/>
      <c r="B77" s="106"/>
      <c r="C77" s="21"/>
      <c r="D77" s="107"/>
      <c r="E77" s="21"/>
      <c r="F77" s="107"/>
      <c r="G77" s="21"/>
      <c r="H77" s="107"/>
      <c r="I77" s="26"/>
      <c r="J77" s="107"/>
      <c r="K77" s="27"/>
      <c r="L77" s="107"/>
      <c r="M77" s="27"/>
      <c r="N77" s="107"/>
      <c r="O77" s="27"/>
      <c r="P77" s="3" t="s">
        <v>65</v>
      </c>
      <c r="Q77" s="3"/>
      <c r="R77" s="3"/>
      <c r="S77" s="38" t="s">
        <v>67</v>
      </c>
      <c r="T77" s="90" t="e">
        <f>AVERAGE(B86:O86)</f>
        <v>#DIV/0!</v>
      </c>
      <c r="U77" s="91" t="str">
        <f>IF(Q13=1,"RE",IF(S13=1,"IU"," "))</f>
        <v> </v>
      </c>
    </row>
    <row r="78" spans="1:20" ht="12.75">
      <c r="A78" s="19"/>
      <c r="B78" s="106"/>
      <c r="C78" s="24"/>
      <c r="D78" s="107"/>
      <c r="E78" s="24"/>
      <c r="F78" s="107"/>
      <c r="G78" s="24"/>
      <c r="H78" s="107"/>
      <c r="I78" s="48"/>
      <c r="J78" s="107"/>
      <c r="K78" s="49"/>
      <c r="L78" s="107"/>
      <c r="M78" s="49"/>
      <c r="N78" s="107"/>
      <c r="O78" s="49"/>
      <c r="P78" s="3" t="s">
        <v>40</v>
      </c>
      <c r="Q78" s="3"/>
      <c r="R78" s="3"/>
      <c r="S78" s="62" t="s">
        <v>104</v>
      </c>
      <c r="T78" s="88">
        <f>C87+E87+G87+I87+K87+M89+O89</f>
        <v>0</v>
      </c>
    </row>
    <row r="79" spans="1:20" ht="12.75">
      <c r="A79" s="19"/>
      <c r="B79" s="106"/>
      <c r="C79" s="24"/>
      <c r="D79" s="107"/>
      <c r="E79" s="24"/>
      <c r="F79" s="107"/>
      <c r="G79" s="24"/>
      <c r="H79" s="107"/>
      <c r="I79" s="48"/>
      <c r="J79" s="107"/>
      <c r="K79" s="49"/>
      <c r="L79" s="107"/>
      <c r="M79" s="49"/>
      <c r="N79" s="107"/>
      <c r="O79" s="49"/>
      <c r="P79" s="3" t="s">
        <v>84</v>
      </c>
      <c r="Q79" s="3"/>
      <c r="R79" s="3"/>
      <c r="S79" s="68" t="s">
        <v>101</v>
      </c>
      <c r="T79" s="88" t="e">
        <f>AVERAGE(C88:O88)</f>
        <v>#DIV/0!</v>
      </c>
    </row>
    <row r="80" spans="1:20" ht="12.75">
      <c r="A80" s="19"/>
      <c r="B80" s="106"/>
      <c r="C80" s="24"/>
      <c r="D80" s="107"/>
      <c r="E80" s="24"/>
      <c r="F80" s="107"/>
      <c r="G80" s="24"/>
      <c r="H80" s="107"/>
      <c r="I80" s="48"/>
      <c r="J80" s="107"/>
      <c r="K80" s="49"/>
      <c r="L80" s="107"/>
      <c r="M80" s="49"/>
      <c r="N80" s="107"/>
      <c r="O80" s="49"/>
      <c r="P80" s="3" t="s">
        <v>85</v>
      </c>
      <c r="Q80" s="3"/>
      <c r="R80" s="3"/>
      <c r="S80" s="68" t="s">
        <v>105</v>
      </c>
      <c r="T80" s="88">
        <f>C89+E89+G89+I89+K89+M89+O89</f>
        <v>0</v>
      </c>
    </row>
    <row r="81" spans="1:20" ht="12.75">
      <c r="A81" s="19"/>
      <c r="B81" s="106"/>
      <c r="C81" s="24"/>
      <c r="D81" s="107"/>
      <c r="E81" s="24"/>
      <c r="F81" s="107"/>
      <c r="G81" s="24"/>
      <c r="H81" s="107"/>
      <c r="I81" s="48"/>
      <c r="J81" s="107"/>
      <c r="K81" s="49"/>
      <c r="L81" s="107"/>
      <c r="M81" s="49"/>
      <c r="N81" s="107"/>
      <c r="O81" s="49"/>
      <c r="P81" s="3" t="s">
        <v>86</v>
      </c>
      <c r="Q81" s="3"/>
      <c r="R81" s="3"/>
      <c r="S81" s="68" t="s">
        <v>102</v>
      </c>
      <c r="T81" s="88" t="e">
        <f>AVERAGE(C90:O90)</f>
        <v>#DIV/0!</v>
      </c>
    </row>
    <row r="82" spans="1:20" ht="12.75">
      <c r="A82" s="23"/>
      <c r="B82" s="110"/>
      <c r="C82" s="45"/>
      <c r="D82" s="108"/>
      <c r="E82" s="45"/>
      <c r="F82" s="108"/>
      <c r="G82" s="45"/>
      <c r="H82" s="108"/>
      <c r="I82" s="45"/>
      <c r="J82" s="108"/>
      <c r="K82" s="45"/>
      <c r="L82" s="108"/>
      <c r="M82" s="45"/>
      <c r="N82" s="108"/>
      <c r="O82" s="45"/>
      <c r="P82" s="3" t="s">
        <v>83</v>
      </c>
      <c r="Q82" s="3"/>
      <c r="R82" s="3"/>
      <c r="S82" s="68" t="s">
        <v>103</v>
      </c>
      <c r="T82" s="88" t="e">
        <f>AVERAGE(C91:O91)</f>
        <v>#DIV/0!</v>
      </c>
    </row>
    <row r="83" spans="1:20" ht="12.75">
      <c r="A83" s="17"/>
      <c r="B83" s="8" t="s">
        <v>46</v>
      </c>
      <c r="C83" s="25"/>
      <c r="D83" s="8" t="s">
        <v>46</v>
      </c>
      <c r="E83" s="25"/>
      <c r="F83" s="8" t="s">
        <v>46</v>
      </c>
      <c r="G83" s="25"/>
      <c r="H83" s="8" t="s">
        <v>46</v>
      </c>
      <c r="I83" s="25"/>
      <c r="J83" s="8" t="s">
        <v>46</v>
      </c>
      <c r="K83" s="25"/>
      <c r="L83" s="8" t="s">
        <v>46</v>
      </c>
      <c r="M83" s="25"/>
      <c r="N83" s="8" t="s">
        <v>46</v>
      </c>
      <c r="O83" s="25"/>
      <c r="P83" s="2"/>
      <c r="Q83" s="2"/>
      <c r="R83" s="2"/>
      <c r="S83" s="68" t="s">
        <v>119</v>
      </c>
      <c r="T83" s="89" t="e">
        <f>T73/T78*100</f>
        <v>#DIV/0!</v>
      </c>
    </row>
    <row r="84" spans="1:18" ht="12.75">
      <c r="A84" s="22"/>
      <c r="B84" s="28" t="s">
        <v>37</v>
      </c>
      <c r="C84" s="29">
        <f>C11+C21+C32+C43+C53+C64+C75</f>
        <v>0</v>
      </c>
      <c r="D84" s="28" t="s">
        <v>37</v>
      </c>
      <c r="E84" s="29">
        <f>E11+E21+E32+E43+E53+E64+E75</f>
        <v>0</v>
      </c>
      <c r="F84" s="28" t="s">
        <v>37</v>
      </c>
      <c r="G84" s="29">
        <f>G11+G21+G32+G43+G53+G64+G75</f>
        <v>0</v>
      </c>
      <c r="H84" s="28" t="s">
        <v>37</v>
      </c>
      <c r="I84" s="29">
        <f>I11+I21+I32+I43+I53+I64+I75</f>
        <v>0</v>
      </c>
      <c r="J84" s="28" t="s">
        <v>37</v>
      </c>
      <c r="K84" s="29">
        <f>K11+K21+K32+K43+K53+K64+K75</f>
        <v>0</v>
      </c>
      <c r="L84" s="28" t="s">
        <v>37</v>
      </c>
      <c r="M84" s="29">
        <f>M11+M21+M32+M43+M53+M64+M75</f>
        <v>0</v>
      </c>
      <c r="N84" s="28" t="s">
        <v>37</v>
      </c>
      <c r="O84" s="29">
        <f>O11+O21+O32+O43+O53+O64+O75</f>
        <v>0</v>
      </c>
      <c r="P84" s="39">
        <v>21</v>
      </c>
      <c r="Q84" s="2" t="s">
        <v>47</v>
      </c>
      <c r="R84" s="30" t="s">
        <v>48</v>
      </c>
    </row>
    <row r="85" spans="1:18" ht="12.75">
      <c r="A85" s="22"/>
      <c r="B85" s="28" t="s">
        <v>49</v>
      </c>
      <c r="C85" s="29" t="str">
        <f>IF((C12+C22+C33+C44+C54+C65+C76)&gt;0,C12+C22+C33+C44+C54+C65+C76," ")</f>
        <v> </v>
      </c>
      <c r="D85" s="28" t="s">
        <v>49</v>
      </c>
      <c r="E85" s="29">
        <f>IF((E12+E22+E33+E44+E54+E65+E76)&gt;0,E12+E22+E33+E44+E54+E65+E76,"")</f>
      </c>
      <c r="F85" s="28" t="s">
        <v>49</v>
      </c>
      <c r="G85" s="29" t="str">
        <f>IF((G12+G22+G33+G44+G54+G65+G76)&gt;0,G12+G22+G33+G44+G54+G65+G76," ")</f>
        <v> </v>
      </c>
      <c r="H85" s="28" t="s">
        <v>49</v>
      </c>
      <c r="I85" s="29" t="str">
        <f>IF((I12+I22+I33+I44+I54+I65+I76)&gt;0,I12+I22+I33+I44+I54+I65+I76," ")</f>
        <v> </v>
      </c>
      <c r="J85" s="28" t="s">
        <v>49</v>
      </c>
      <c r="K85" s="29" t="str">
        <f>IF((K12+K22+K33+K44+K54+K65+K76)&gt;0,K12+K22+K33+K44+K54+K65+K76," ")</f>
        <v> </v>
      </c>
      <c r="L85" s="28" t="s">
        <v>49</v>
      </c>
      <c r="M85" s="29" t="str">
        <f>IF((M12+M22+M33+M44+M54+M65+M76)&gt;0,M12+M22+M33+M44+M54+M65+M76," ")</f>
        <v> </v>
      </c>
      <c r="N85" s="28" t="s">
        <v>49</v>
      </c>
      <c r="O85" s="29" t="str">
        <f>IF((O12+O22+O33+O44+O54+O65+O76)&gt;0,O12+O22+O33+O44+O54+O65+O76," ")</f>
        <v> </v>
      </c>
      <c r="P85" s="39">
        <v>30</v>
      </c>
      <c r="Q85" s="2" t="s">
        <v>122</v>
      </c>
      <c r="R85" s="30" t="s">
        <v>50</v>
      </c>
    </row>
    <row r="86" spans="1:20" ht="12.75">
      <c r="A86" s="22"/>
      <c r="B86" s="28" t="s">
        <v>64</v>
      </c>
      <c r="C86" s="29" t="str">
        <f>IF((C13+C23+C34+C45+C55+C66+C77)&gt;0,C13+C23+C34+C45+C55+C66+C77," ")</f>
        <v> </v>
      </c>
      <c r="D86" s="28" t="s">
        <v>64</v>
      </c>
      <c r="E86" s="29">
        <f>IF((E13+E23+E34+E45+E55+E66+E77)&gt;0,E13+E23+E34+E45+E55+E66+E77,"")</f>
      </c>
      <c r="F86" s="28" t="s">
        <v>64</v>
      </c>
      <c r="G86" s="29" t="str">
        <f>IF((G13+G23+G34+G45+G55+G66+G77)&gt;0,G13+G23+G34+G45+G55+G66+G77," ")</f>
        <v> </v>
      </c>
      <c r="H86" s="28" t="s">
        <v>64</v>
      </c>
      <c r="I86" s="29" t="str">
        <f>IF((I13+I23+I34+I45+I55+I66+I77)&gt;0,I13+I23+I34+I45+I55+I66+I77," ")</f>
        <v> </v>
      </c>
      <c r="J86" s="28" t="s">
        <v>64</v>
      </c>
      <c r="K86" s="29" t="str">
        <f>IF((K13+K23+K34+K45+K55+K66+K77)&gt;0,K13+K23+K34+K45+K55+K66+K77," ")</f>
        <v> </v>
      </c>
      <c r="L86" s="28" t="s">
        <v>64</v>
      </c>
      <c r="M86" s="29" t="str">
        <f>IF((M13+M23+M34+M45+M55+M66+M77)&gt;0,M13+M23+M34+M45+M55+M66+M77," ")</f>
        <v> </v>
      </c>
      <c r="N86" s="28" t="s">
        <v>64</v>
      </c>
      <c r="O86" s="29" t="str">
        <f>IF((O13+O23+O34+O45+O55+O66+O77)&gt;0,O13+O23+O34+O45+O55+O66+O77," ")</f>
        <v> </v>
      </c>
      <c r="P86" s="39">
        <v>300</v>
      </c>
      <c r="Q86" s="2" t="s">
        <v>51</v>
      </c>
      <c r="R86" s="30" t="s">
        <v>59</v>
      </c>
      <c r="S86" s="40">
        <v>1500</v>
      </c>
      <c r="T86" s="2" t="s">
        <v>60</v>
      </c>
    </row>
    <row r="87" spans="1:18" ht="12.75">
      <c r="A87" s="22"/>
      <c r="B87" s="28" t="s">
        <v>40</v>
      </c>
      <c r="C87" s="29">
        <f>C14+C24+C35+C46+C56+C67+C78</f>
        <v>0</v>
      </c>
      <c r="D87" s="28" t="s">
        <v>40</v>
      </c>
      <c r="E87" s="29">
        <f>E14+E24+E35+E46+E56+E67+E78</f>
        <v>0</v>
      </c>
      <c r="F87" s="28" t="s">
        <v>40</v>
      </c>
      <c r="G87" s="29">
        <f>G14+G24+G35+G46+G56+G67+G78</f>
        <v>0</v>
      </c>
      <c r="H87" s="28" t="s">
        <v>40</v>
      </c>
      <c r="I87" s="29">
        <f>I14+I24+I35+I46+I56+I67+I78</f>
        <v>0</v>
      </c>
      <c r="J87" s="28" t="s">
        <v>40</v>
      </c>
      <c r="K87" s="29">
        <f>K14+K24+K35+K46+K56+K67+K78</f>
        <v>0</v>
      </c>
      <c r="L87" s="28" t="s">
        <v>40</v>
      </c>
      <c r="M87" s="29">
        <f>M14+M24+M35+M46+M56+M67+M78</f>
        <v>0</v>
      </c>
      <c r="N87" s="28" t="s">
        <v>40</v>
      </c>
      <c r="O87" s="29">
        <f>O14+O24+O35+O46+O56+O67+O78</f>
        <v>0</v>
      </c>
      <c r="P87" s="39">
        <v>655</v>
      </c>
      <c r="Q87" s="2" t="s">
        <v>47</v>
      </c>
      <c r="R87" s="30"/>
    </row>
    <row r="88" spans="1:18" s="55" customFormat="1" ht="12.75">
      <c r="A88" s="54"/>
      <c r="B88" s="64" t="s">
        <v>89</v>
      </c>
      <c r="C88" s="65" t="str">
        <f>IF((C15+C25+C36+C47+C57+C68+C79)&gt;0,C15+C25+C36+C47+C57+C68+C79," ")</f>
        <v> </v>
      </c>
      <c r="D88" s="64" t="s">
        <v>87</v>
      </c>
      <c r="E88" s="65">
        <f>IF((E15+E25+E36+E47+E57+E68+E79)&gt;0,E15+E25+E36+E47+E57+E68+E79,"")</f>
      </c>
      <c r="F88" s="64" t="s">
        <v>89</v>
      </c>
      <c r="G88" s="65" t="str">
        <f>IF((G15+G25+G36+G47+G57+G68+G79)&gt;0,G15+G25+G36+G47+G57+G68+G79," ")</f>
        <v> </v>
      </c>
      <c r="H88" s="64" t="s">
        <v>89</v>
      </c>
      <c r="I88" s="65" t="str">
        <f>IF((I15+I25+I36+I47+I57+I68+I79)&gt;0,I15+I25+I36+I47+I57+I68+I79," ")</f>
        <v> </v>
      </c>
      <c r="J88" s="64" t="s">
        <v>89</v>
      </c>
      <c r="K88" s="65" t="str">
        <f>IF((K15+K25+K36+K47+K57+K68+K79)&gt;0,K15+K25+K36+K47+K57+K68+K79," ")</f>
        <v> </v>
      </c>
      <c r="L88" s="64" t="s">
        <v>89</v>
      </c>
      <c r="M88" s="65" t="str">
        <f>IF((M15+M25+M36+M47+M57+M68+M79)&gt;0,M15+M25+M36+M47+M57+M68+M79," ")</f>
        <v> </v>
      </c>
      <c r="N88" s="64" t="s">
        <v>89</v>
      </c>
      <c r="O88" s="65" t="str">
        <f>IF((O15+O25+O36+O47+O57+O68+O79)&gt;0,O15+O25+O36+O47+O57+O68+O79," ")</f>
        <v> </v>
      </c>
      <c r="P88" s="69">
        <v>8</v>
      </c>
      <c r="Q88" s="62" t="s">
        <v>51</v>
      </c>
      <c r="R88" s="70" t="s">
        <v>48</v>
      </c>
    </row>
    <row r="89" spans="1:18" s="55" customFormat="1" ht="12.75">
      <c r="A89" s="54"/>
      <c r="B89" s="64" t="s">
        <v>88</v>
      </c>
      <c r="C89" s="65">
        <f>C16+C26+C37+C48+C58+C69+C80</f>
        <v>0</v>
      </c>
      <c r="D89" s="64" t="s">
        <v>73</v>
      </c>
      <c r="E89" s="65">
        <f>E16+E26+E37+E48+E58+E69+E80</f>
        <v>0</v>
      </c>
      <c r="F89" s="64" t="s">
        <v>73</v>
      </c>
      <c r="G89" s="65">
        <f>G16+G26+G37+G48+G58+G69+G80</f>
        <v>0</v>
      </c>
      <c r="H89" s="64" t="s">
        <v>73</v>
      </c>
      <c r="I89" s="65">
        <f>I16+I26+I37+I48+I58+I69+I80</f>
        <v>0</v>
      </c>
      <c r="J89" s="64" t="s">
        <v>73</v>
      </c>
      <c r="K89" s="65">
        <f>K16+K26+K37+K48+K58+K69+K80</f>
        <v>0</v>
      </c>
      <c r="L89" s="64" t="s">
        <v>73</v>
      </c>
      <c r="M89" s="65">
        <f>M16+M26+M37+M48+M58+M69+M80</f>
        <v>0</v>
      </c>
      <c r="N89" s="64" t="s">
        <v>73</v>
      </c>
      <c r="O89" s="65">
        <f>O16+O26+O37+O48+O58+O69+O80</f>
        <v>0</v>
      </c>
      <c r="P89" s="69">
        <v>35</v>
      </c>
      <c r="Q89" s="62" t="s">
        <v>94</v>
      </c>
      <c r="R89" s="70" t="s">
        <v>95</v>
      </c>
    </row>
    <row r="90" spans="1:18" s="55" customFormat="1" ht="12.75">
      <c r="A90" s="54"/>
      <c r="B90" s="64" t="s">
        <v>74</v>
      </c>
      <c r="C90" s="65" t="str">
        <f>IF((C17+C27+C38+C49+C59+C70+C81)&gt;0,C17+C27+C38+C49+C59+C70+C81," ")</f>
        <v> </v>
      </c>
      <c r="D90" s="64" t="s">
        <v>74</v>
      </c>
      <c r="E90" s="65">
        <f>IF((E17+E27+E38+E49+E59+E70+E81)&gt;0,E17+E27+E38+E49+E59+E70+E81,"")</f>
      </c>
      <c r="F90" s="64" t="s">
        <v>74</v>
      </c>
      <c r="G90" s="65" t="str">
        <f>IF((G17+G27+G38+G49+G59+G70+G81)&gt;0,G17+G27+G38+G49+G59+G70+G81," ")</f>
        <v> </v>
      </c>
      <c r="H90" s="64" t="s">
        <v>74</v>
      </c>
      <c r="I90" s="65" t="str">
        <f>IF((I17+I27+I38+I49+I59+I70+I81)&gt;0,I17+I27+I38+I49+I59+I70+I81," ")</f>
        <v> </v>
      </c>
      <c r="J90" s="64" t="s">
        <v>74</v>
      </c>
      <c r="K90" s="65" t="str">
        <f>IF((K17+K27+K38+K49+K59+K70+K81)&gt;0,K17+K27+K38+K49+K59+K70+K81," ")</f>
        <v> </v>
      </c>
      <c r="L90" s="64" t="s">
        <v>74</v>
      </c>
      <c r="M90" s="65" t="str">
        <f>IF((M17+M27+M38+M49+M59+M70+M81)&gt;0,M17+M27+M38+M49+M59+M70+M81," ")</f>
        <v> </v>
      </c>
      <c r="N90" s="64" t="s">
        <v>74</v>
      </c>
      <c r="O90" s="65" t="str">
        <f>IF((O17+O27+O38+O49+O59+O70+O81)&gt;0,O17+O27+O38+O49+O59+O70+O81," ")</f>
        <v> </v>
      </c>
      <c r="P90" s="69">
        <v>1300</v>
      </c>
      <c r="Q90" s="62" t="s">
        <v>94</v>
      </c>
      <c r="R90" s="70" t="s">
        <v>50</v>
      </c>
    </row>
    <row r="91" spans="1:18" s="55" customFormat="1" ht="12.75">
      <c r="A91" s="54"/>
      <c r="B91" s="64" t="s">
        <v>90</v>
      </c>
      <c r="C91" s="65" t="str">
        <f>IF((C18+C28+C39+C50+C60+C71+C82)&gt;0,C18+C29+C39+C50+C60+C71+C82," ")</f>
        <v> </v>
      </c>
      <c r="D91" s="64" t="s">
        <v>90</v>
      </c>
      <c r="E91" s="65">
        <f>IF((E18+E28+E39+E50+E60+E71+E82)&gt;0,E18+E29+E39+E50+E60+E71+E82,"")</f>
      </c>
      <c r="F91" s="64" t="s">
        <v>90</v>
      </c>
      <c r="G91" s="65" t="str">
        <f>IF((G18+G28+G39+G50+G60+G71+G82)&gt;0,G18+G29+G39+G50+G60+G71+G82," ")</f>
        <v> </v>
      </c>
      <c r="H91" s="64" t="s">
        <v>90</v>
      </c>
      <c r="I91" s="65" t="str">
        <f>IF((I18+I28+I39+I50+I60+I71+I82)&gt;0,I18+I29+I39+I50+I60+I71+I82," ")</f>
        <v> </v>
      </c>
      <c r="J91" s="64" t="s">
        <v>90</v>
      </c>
      <c r="K91" s="65" t="str">
        <f>IF((K18+K28+K39+K50+K60+K71+K82)&gt;0,K18+K29+K39+K50+K60+K71+K82," ")</f>
        <v> </v>
      </c>
      <c r="L91" s="64" t="s">
        <v>90</v>
      </c>
      <c r="M91" s="65" t="str">
        <f>IF((M18+M28+M39+M50+M60+M71+M82)&gt;0,M18+M29+M39+M50+M60+M71+M82," ")</f>
        <v> </v>
      </c>
      <c r="N91" s="64" t="s">
        <v>90</v>
      </c>
      <c r="O91" s="65" t="str">
        <f>IF((O18+O28+O39+O50+O60+O71+O82)&gt;0,O18+O29+O39+O50+O60+O71+O82," ")</f>
        <v> </v>
      </c>
      <c r="P91" s="69">
        <v>400</v>
      </c>
      <c r="Q91" s="62" t="s">
        <v>51</v>
      </c>
      <c r="R91" s="70" t="s">
        <v>48</v>
      </c>
    </row>
    <row r="92" spans="1:18" ht="12.75">
      <c r="A92" s="3"/>
      <c r="B92" s="32"/>
      <c r="C92" s="50"/>
      <c r="D92" s="32"/>
      <c r="E92" s="51"/>
      <c r="F92" s="32"/>
      <c r="G92" s="51"/>
      <c r="H92" s="32"/>
      <c r="I92" s="51"/>
      <c r="J92" s="32"/>
      <c r="K92" s="50"/>
      <c r="L92" s="32"/>
      <c r="M92" s="50"/>
      <c r="N92" s="32"/>
      <c r="O92" s="50"/>
      <c r="P92" s="42"/>
      <c r="Q92" s="2"/>
      <c r="R92" s="30"/>
    </row>
    <row r="93" spans="1:18" ht="12.75">
      <c r="A93" s="2"/>
      <c r="B93" s="84" t="s">
        <v>57</v>
      </c>
      <c r="C93" s="84"/>
      <c r="D93" s="84"/>
      <c r="E93" s="34"/>
      <c r="F93" s="35"/>
      <c r="G93" s="36"/>
      <c r="H93" s="35"/>
      <c r="I93" s="36"/>
      <c r="J93" s="37"/>
      <c r="K93" s="3"/>
      <c r="L93" s="87"/>
      <c r="M93" s="3"/>
      <c r="N93" s="86"/>
      <c r="O93" s="3"/>
      <c r="P93" s="2" t="s">
        <v>52</v>
      </c>
      <c r="Q93" s="2"/>
      <c r="R93" s="30"/>
    </row>
    <row r="94" spans="1: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 t="s">
        <v>53</v>
      </c>
      <c r="C95" s="31" t="str">
        <f>IF(C84&gt;$P84-1,"YES","NO")</f>
        <v>NO</v>
      </c>
      <c r="D95" s="2" t="s">
        <v>53</v>
      </c>
      <c r="E95" s="31" t="str">
        <f>IF(E84&gt;$P84-1,"YES","NO")</f>
        <v>NO</v>
      </c>
      <c r="F95" s="2" t="s">
        <v>53</v>
      </c>
      <c r="G95" s="31" t="str">
        <f>IF(G84&gt;$P84-1,"YES","NO")</f>
        <v>NO</v>
      </c>
      <c r="H95" s="2" t="s">
        <v>53</v>
      </c>
      <c r="I95" s="31" t="str">
        <f>IF(I84&gt;$P84-1,"YES","NO")</f>
        <v>NO</v>
      </c>
      <c r="J95" s="2" t="s">
        <v>53</v>
      </c>
      <c r="K95" s="31" t="str">
        <f>IF(K84&gt;$P84-1,"YES","NO")</f>
        <v>NO</v>
      </c>
      <c r="L95" s="2" t="s">
        <v>53</v>
      </c>
      <c r="M95" s="31" t="str">
        <f>IF(M84&gt;$P84-1,"YES","NO")</f>
        <v>NO</v>
      </c>
      <c r="N95" s="2" t="s">
        <v>53</v>
      </c>
      <c r="O95" s="31" t="str">
        <f>IF(O84&gt;$P84-1,"YES","NO")</f>
        <v>NO</v>
      </c>
      <c r="P95" s="2"/>
      <c r="Q95" s="2"/>
      <c r="R95" s="2"/>
    </row>
    <row r="96" spans="1:18" ht="12.75">
      <c r="A96" s="2"/>
      <c r="B96" s="2" t="s">
        <v>120</v>
      </c>
      <c r="C96" s="31" t="e">
        <f>IF($T$76&gt;$P85-1,"YES","NO")</f>
        <v>#DIV/0!</v>
      </c>
      <c r="D96" s="2" t="s">
        <v>120</v>
      </c>
      <c r="E96" s="31" t="e">
        <f>IF($T$76&gt;$P85-1,"YES","NO")</f>
        <v>#DIV/0!</v>
      </c>
      <c r="F96" s="2" t="s">
        <v>120</v>
      </c>
      <c r="G96" s="31" t="e">
        <f>IF($T$76&gt;$P85-1,"YES","NO")</f>
        <v>#DIV/0!</v>
      </c>
      <c r="H96" s="2" t="s">
        <v>120</v>
      </c>
      <c r="I96" s="31" t="e">
        <f>IF($T$76&gt;$P85-1,"YES","NO")</f>
        <v>#DIV/0!</v>
      </c>
      <c r="J96" s="2" t="s">
        <v>120</v>
      </c>
      <c r="K96" s="31" t="e">
        <f>IF($T76&gt;$P85-1,"YES","NO")</f>
        <v>#DIV/0!</v>
      </c>
      <c r="L96" s="2" t="s">
        <v>120</v>
      </c>
      <c r="M96" s="31" t="e">
        <f>IF($T76&gt;$P85-1,"YES","NO")</f>
        <v>#DIV/0!</v>
      </c>
      <c r="N96" s="2" t="s">
        <v>120</v>
      </c>
      <c r="O96" s="31" t="e">
        <f>IF($T76&gt;$P85-1,"YES","NO")</f>
        <v>#DIV/0!</v>
      </c>
      <c r="P96" s="2"/>
      <c r="Q96" s="2"/>
      <c r="R96" s="2"/>
    </row>
    <row r="97" spans="1:18" ht="12.75">
      <c r="A97" s="2"/>
      <c r="B97" s="2" t="s">
        <v>121</v>
      </c>
      <c r="C97" s="31" t="str">
        <f>IF(C85&gt;20-1,"YES","NO")</f>
        <v>YES</v>
      </c>
      <c r="D97" s="2" t="s">
        <v>121</v>
      </c>
      <c r="E97" s="31" t="str">
        <f>IF(E85&gt;20-1,"YES","NO")</f>
        <v>YES</v>
      </c>
      <c r="F97" s="2" t="s">
        <v>121</v>
      </c>
      <c r="G97" s="31" t="str">
        <f>IF(G85&gt;20-1,"YES","NO")</f>
        <v>YES</v>
      </c>
      <c r="H97" s="2" t="s">
        <v>121</v>
      </c>
      <c r="I97" s="31" t="str">
        <f>IF(I85&gt;20-1,"YES","NO")</f>
        <v>YES</v>
      </c>
      <c r="J97" s="2" t="s">
        <v>121</v>
      </c>
      <c r="K97" s="31" t="str">
        <f>IF(K85&gt;20-1,"YES","NO")</f>
        <v>YES</v>
      </c>
      <c r="L97" s="2" t="s">
        <v>121</v>
      </c>
      <c r="M97" s="31" t="str">
        <f>IF(M85&gt;20-1,"YES","NO")</f>
        <v>YES</v>
      </c>
      <c r="N97" s="2" t="s">
        <v>121</v>
      </c>
      <c r="O97" s="31" t="str">
        <f>IF(O85&gt;20-1,"YES","NO")</f>
        <v>YES</v>
      </c>
      <c r="P97" s="2"/>
      <c r="Q97" s="2"/>
      <c r="R97" s="2"/>
    </row>
    <row r="98" spans="1:18" ht="12.75">
      <c r="A98" s="2"/>
      <c r="B98" s="2" t="s">
        <v>54</v>
      </c>
      <c r="C98" s="31" t="e">
        <f>IF($Q$13=1,C$104,C$105)</f>
        <v>#DIV/0!</v>
      </c>
      <c r="D98" s="2" t="s">
        <v>54</v>
      </c>
      <c r="E98" s="31" t="e">
        <f>IF($Q$13=1,E$104,E$105)</f>
        <v>#DIV/0!</v>
      </c>
      <c r="F98" s="2" t="s">
        <v>54</v>
      </c>
      <c r="G98" s="31" t="e">
        <f>IF($Q$13=1,G$104,G$105)</f>
        <v>#DIV/0!</v>
      </c>
      <c r="H98" s="2" t="s">
        <v>54</v>
      </c>
      <c r="I98" s="31" t="e">
        <f>IF($Q$13=1,I$104,I$105)</f>
        <v>#DIV/0!</v>
      </c>
      <c r="J98" s="2" t="s">
        <v>54</v>
      </c>
      <c r="K98" s="31" t="e">
        <f>IF($Q$13=1,K$104,K$105)</f>
        <v>#DIV/0!</v>
      </c>
      <c r="L98" s="2" t="s">
        <v>54</v>
      </c>
      <c r="M98" s="31" t="e">
        <f>IF($Q$13=1,M$104,M$105)</f>
        <v>#DIV/0!</v>
      </c>
      <c r="N98" s="2" t="s">
        <v>54</v>
      </c>
      <c r="O98" s="31" t="e">
        <f>IF($Q$13=1,O$104,O$105)</f>
        <v>#DIV/0!</v>
      </c>
      <c r="P98" s="2"/>
      <c r="Q98" s="2"/>
      <c r="R98" s="2"/>
    </row>
    <row r="99" spans="1:18" ht="12.75">
      <c r="A99" s="2"/>
      <c r="B99" s="2" t="s">
        <v>55</v>
      </c>
      <c r="C99" s="31" t="str">
        <f>IF(C87&gt;$P87-1,"YES","NO")</f>
        <v>NO</v>
      </c>
      <c r="D99" s="2" t="s">
        <v>55</v>
      </c>
      <c r="E99" s="31" t="str">
        <f>IF(E87&gt;$P87-1,"YES","NO")</f>
        <v>NO</v>
      </c>
      <c r="F99" s="2" t="s">
        <v>55</v>
      </c>
      <c r="G99" s="31" t="str">
        <f>IF(G87&gt;$P87-1,"YES","NO")</f>
        <v>NO</v>
      </c>
      <c r="H99" s="2" t="s">
        <v>55</v>
      </c>
      <c r="I99" s="31" t="str">
        <f>IF(I87&gt;$P87-1,"YES","NO")</f>
        <v>NO</v>
      </c>
      <c r="J99" s="2" t="s">
        <v>55</v>
      </c>
      <c r="K99" s="31" t="str">
        <f>IF(K87&gt;$P87-1,"YES","NO")</f>
        <v>NO</v>
      </c>
      <c r="L99" s="2" t="s">
        <v>55</v>
      </c>
      <c r="M99" s="31" t="str">
        <f>IF(M87&gt;$P87-1,"YES","NO")</f>
        <v>NO</v>
      </c>
      <c r="N99" s="2" t="s">
        <v>55</v>
      </c>
      <c r="O99" s="31" t="str">
        <f>IF(O87&gt;$P87-1,"YES","NO")</f>
        <v>NO</v>
      </c>
      <c r="P99" s="2"/>
      <c r="Q99" s="2"/>
      <c r="R99" s="2"/>
    </row>
    <row r="100" spans="1:18" s="55" customFormat="1" ht="12.75">
      <c r="A100" s="7"/>
      <c r="B100" s="62" t="s">
        <v>96</v>
      </c>
      <c r="C100" s="66" t="e">
        <f>IF($T$79&gt;$P$88-1,"YES","NO")</f>
        <v>#DIV/0!</v>
      </c>
      <c r="D100" s="62" t="s">
        <v>96</v>
      </c>
      <c r="E100" s="66" t="e">
        <f>IF($T$79&gt;$P88-1,"YES","NO")</f>
        <v>#DIV/0!</v>
      </c>
      <c r="F100" s="62" t="s">
        <v>96</v>
      </c>
      <c r="G100" s="66" t="e">
        <f>IF(T$79&gt;$P88-1,"YES","NO")</f>
        <v>#DIV/0!</v>
      </c>
      <c r="H100" s="62" t="s">
        <v>96</v>
      </c>
      <c r="I100" s="66" t="e">
        <f>IF($T$79&gt;$P88-1,"YES","NO")</f>
        <v>#DIV/0!</v>
      </c>
      <c r="J100" s="62" t="s">
        <v>96</v>
      </c>
      <c r="K100" s="66" t="e">
        <f>IF(T$79&gt;$P88-1,"YES","NO")</f>
        <v>#DIV/0!</v>
      </c>
      <c r="L100" s="62" t="s">
        <v>96</v>
      </c>
      <c r="M100" s="66" t="e">
        <f>IF(T$79&gt;$P88-1,"YES","NO")</f>
        <v>#DIV/0!</v>
      </c>
      <c r="N100" s="62" t="s">
        <v>96</v>
      </c>
      <c r="O100" s="66" t="e">
        <f>IF(T$79&gt;$P88-1,"YES","NO")</f>
        <v>#DIV/0!</v>
      </c>
      <c r="P100" s="62"/>
      <c r="Q100" s="62"/>
      <c r="R100" s="7"/>
    </row>
    <row r="101" spans="1:18" s="55" customFormat="1" ht="12.75">
      <c r="A101" s="7"/>
      <c r="B101" s="62" t="s">
        <v>97</v>
      </c>
      <c r="C101" s="66" t="e">
        <f>IF(($T$73/$T$78)*100&lt;$P$89+0.1,"YES","NO")</f>
        <v>#DIV/0!</v>
      </c>
      <c r="D101" s="62" t="s">
        <v>97</v>
      </c>
      <c r="E101" s="66" t="e">
        <f>IF(($T$73/$T$78)*100&lt;$P$89+0.1,"YES","NO")</f>
        <v>#DIV/0!</v>
      </c>
      <c r="F101" s="62" t="s">
        <v>97</v>
      </c>
      <c r="G101" s="66" t="e">
        <f>IF(($T$73/$T$78)*100&lt;$P$89+0.1,"YES","NO")</f>
        <v>#DIV/0!</v>
      </c>
      <c r="H101" s="62" t="s">
        <v>97</v>
      </c>
      <c r="I101" s="66" t="e">
        <f>IF(($T$73/$T$78)*100&lt;$P$89+0.1,"YES","NO")</f>
        <v>#DIV/0!</v>
      </c>
      <c r="J101" s="62" t="s">
        <v>97</v>
      </c>
      <c r="K101" s="66" t="e">
        <f>IF(($T$73/$T$78)*100&lt;$P$89+0.1,"YES","NO")</f>
        <v>#DIV/0!</v>
      </c>
      <c r="L101" s="62" t="s">
        <v>97</v>
      </c>
      <c r="M101" s="66" t="e">
        <f>IF(($T$73/$T$78)*100&lt;$P$89+0.1,"YES","NO")</f>
        <v>#DIV/0!</v>
      </c>
      <c r="N101" s="62" t="s">
        <v>97</v>
      </c>
      <c r="O101" s="66" t="e">
        <f>IF(($T$73/$T$78)*100&lt;$P$89+0.1,"YES","NO")</f>
        <v>#DIV/0!</v>
      </c>
      <c r="P101" s="62"/>
      <c r="Q101" s="62"/>
      <c r="R101" s="7"/>
    </row>
    <row r="102" spans="1:18" s="55" customFormat="1" ht="12.75">
      <c r="A102" s="7"/>
      <c r="B102" s="62" t="s">
        <v>98</v>
      </c>
      <c r="C102" s="67" t="e">
        <f>IF($T$81&lt;$P90-1,"YES","NO")</f>
        <v>#DIV/0!</v>
      </c>
      <c r="D102" s="62" t="s">
        <v>98</v>
      </c>
      <c r="E102" s="67" t="e">
        <f>IF($T$81&lt;$P90-1,"YES","NO")</f>
        <v>#DIV/0!</v>
      </c>
      <c r="F102" s="62" t="s">
        <v>98</v>
      </c>
      <c r="G102" s="67" t="e">
        <f>IF($T$81&lt;$P90-1,"YES","NO")</f>
        <v>#DIV/0!</v>
      </c>
      <c r="H102" s="62" t="s">
        <v>98</v>
      </c>
      <c r="I102" s="67" t="e">
        <f>IF($T$81&lt;$P90-1,"YES","NO")</f>
        <v>#DIV/0!</v>
      </c>
      <c r="J102" s="62" t="s">
        <v>98</v>
      </c>
      <c r="K102" s="67" t="e">
        <f>IF($T$81&lt;$P90-1,"YES","NO")</f>
        <v>#DIV/0!</v>
      </c>
      <c r="L102" s="62" t="s">
        <v>98</v>
      </c>
      <c r="M102" s="67" t="e">
        <f>IF($T$81&lt;$P90-1,"YES","NO")</f>
        <v>#DIV/0!</v>
      </c>
      <c r="N102" s="62" t="s">
        <v>98</v>
      </c>
      <c r="O102" s="67" t="e">
        <f>IF($T$81&lt;$P90-1,"YES","NO")</f>
        <v>#DIV/0!</v>
      </c>
      <c r="P102" s="62"/>
      <c r="Q102" s="62"/>
      <c r="R102" s="7"/>
    </row>
    <row r="103" spans="1:18" s="55" customFormat="1" ht="12.75">
      <c r="A103" s="7"/>
      <c r="B103" s="62" t="s">
        <v>99</v>
      </c>
      <c r="C103" s="67" t="e">
        <f>IF($T$82&gt;$P91-1,"YES","NO")</f>
        <v>#DIV/0!</v>
      </c>
      <c r="D103" s="62" t="s">
        <v>99</v>
      </c>
      <c r="E103" s="67" t="e">
        <f>IF($T$82&gt;$P91-1,"YES","NO")</f>
        <v>#DIV/0!</v>
      </c>
      <c r="F103" s="62" t="s">
        <v>99</v>
      </c>
      <c r="G103" s="67" t="e">
        <f>IF($T$82&gt;$P91-1,"YES","NO")</f>
        <v>#DIV/0!</v>
      </c>
      <c r="H103" s="62" t="s">
        <v>99</v>
      </c>
      <c r="I103" s="67" t="e">
        <f>IF($T$82&gt;$P91-1,"YES","NO")</f>
        <v>#DIV/0!</v>
      </c>
      <c r="J103" s="62" t="s">
        <v>99</v>
      </c>
      <c r="K103" s="67" t="e">
        <f>IF($T$82&gt;$P91-1,"YES","NO")</f>
        <v>#DIV/0!</v>
      </c>
      <c r="L103" s="62" t="s">
        <v>99</v>
      </c>
      <c r="M103" s="67" t="e">
        <f>IF($T$82&gt;$P91-1,"YES","NO")</f>
        <v>#DIV/0!</v>
      </c>
      <c r="N103" s="62" t="s">
        <v>99</v>
      </c>
      <c r="O103" s="67" t="e">
        <f>IF($T$82&gt;$P91-1,"YES","NO")</f>
        <v>#DIV/0!</v>
      </c>
      <c r="P103" s="62"/>
      <c r="Q103" s="62"/>
      <c r="R103" s="7"/>
    </row>
    <row r="104" spans="1:18" ht="12.75">
      <c r="A104" s="31"/>
      <c r="B104" s="31"/>
      <c r="C104" s="43" t="e">
        <f>IF($T$77&gt;$P$86-1,"YES","NO")</f>
        <v>#DIV/0!</v>
      </c>
      <c r="D104" s="43"/>
      <c r="E104" s="43" t="e">
        <f>IF($T$77&gt;$P$86-1,"YES","NO")</f>
        <v>#DIV/0!</v>
      </c>
      <c r="F104" s="43"/>
      <c r="G104" s="43" t="e">
        <f>IF($T$77&gt;$P$86-1,"YES","NO")</f>
        <v>#DIV/0!</v>
      </c>
      <c r="H104" s="43"/>
      <c r="I104" s="43" t="e">
        <f>IF($T$77&gt;$P$86-1,"YES","NO")</f>
        <v>#DIV/0!</v>
      </c>
      <c r="J104" s="43"/>
      <c r="K104" s="43" t="e">
        <f>IF($T$77&gt;$P$86-1,"YES","NO")</f>
        <v>#DIV/0!</v>
      </c>
      <c r="L104" s="43"/>
      <c r="M104" s="43" t="e">
        <f>IF($T$77&gt;$P$86-1,"YES","NO")</f>
        <v>#DIV/0!</v>
      </c>
      <c r="N104" s="43"/>
      <c r="O104" s="43" t="e">
        <f>IF($T$77&gt;$P$86-1,"YES","NO")</f>
        <v>#DIV/0!</v>
      </c>
      <c r="P104" s="31"/>
      <c r="Q104" s="31"/>
      <c r="R104" s="31"/>
    </row>
    <row r="105" spans="1:18" ht="12.75">
      <c r="A105" s="31"/>
      <c r="B105" s="31"/>
      <c r="C105" s="43" t="e">
        <f>IF($T$77&gt;$S$86-1,"YES","NO")</f>
        <v>#DIV/0!</v>
      </c>
      <c r="D105" s="43"/>
      <c r="E105" s="43" t="e">
        <f>IF($T$77&gt;$S$86-1,"YES","NO")</f>
        <v>#DIV/0!</v>
      </c>
      <c r="F105" s="43"/>
      <c r="G105" s="43" t="e">
        <f>IF($T$77&gt;$S$86-1,"YES","NO")</f>
        <v>#DIV/0!</v>
      </c>
      <c r="H105" s="43"/>
      <c r="I105" s="43" t="e">
        <f>IF($T$77&gt;$S$86-1,"YES","NO")</f>
        <v>#DIV/0!</v>
      </c>
      <c r="J105" s="43"/>
      <c r="K105" s="43" t="e">
        <f>IF($T$77&gt;$S$86-1,"YES","NO")</f>
        <v>#DIV/0!</v>
      </c>
      <c r="L105" s="43"/>
      <c r="M105" s="43" t="e">
        <f>IF($T$77&gt;$S$86-1,"YES","NO")</f>
        <v>#DIV/0!</v>
      </c>
      <c r="N105" s="43"/>
      <c r="O105" s="43" t="e">
        <f>IF($T$77&gt;$S$86-1,"YES","NO")</f>
        <v>#DIV/0!</v>
      </c>
      <c r="P105" s="31"/>
      <c r="Q105" s="31"/>
      <c r="R105" s="31"/>
    </row>
  </sheetData>
  <sheetProtection password="CB21" sheet="1" objects="1" scenarios="1"/>
  <mergeCells count="63">
    <mergeCell ref="B62:B72"/>
    <mergeCell ref="B73:B82"/>
    <mergeCell ref="H62:H72"/>
    <mergeCell ref="H51:H61"/>
    <mergeCell ref="D73:D82"/>
    <mergeCell ref="F73:F82"/>
    <mergeCell ref="H73:H82"/>
    <mergeCell ref="J51:J61"/>
    <mergeCell ref="F41:F50"/>
    <mergeCell ref="J62:J72"/>
    <mergeCell ref="F51:F61"/>
    <mergeCell ref="J73:J82"/>
    <mergeCell ref="B9:B18"/>
    <mergeCell ref="D9:D18"/>
    <mergeCell ref="B51:B61"/>
    <mergeCell ref="B19:B29"/>
    <mergeCell ref="B30:B40"/>
    <mergeCell ref="B41:B50"/>
    <mergeCell ref="D19:D29"/>
    <mergeCell ref="D41:D50"/>
    <mergeCell ref="F30:F40"/>
    <mergeCell ref="H8:I8"/>
    <mergeCell ref="J8:K8"/>
    <mergeCell ref="J30:J40"/>
    <mergeCell ref="H41:H50"/>
    <mergeCell ref="J19:J29"/>
    <mergeCell ref="J9:J18"/>
    <mergeCell ref="J41:J50"/>
    <mergeCell ref="H30:H40"/>
    <mergeCell ref="F9:F18"/>
    <mergeCell ref="H9:H18"/>
    <mergeCell ref="F19:F29"/>
    <mergeCell ref="H19:H29"/>
    <mergeCell ref="B93:D93"/>
    <mergeCell ref="B6:D6"/>
    <mergeCell ref="F6:G6"/>
    <mergeCell ref="B8:C8"/>
    <mergeCell ref="D8:E8"/>
    <mergeCell ref="F8:G8"/>
    <mergeCell ref="D62:D72"/>
    <mergeCell ref="F62:F72"/>
    <mergeCell ref="D51:D61"/>
    <mergeCell ref="D30:D40"/>
    <mergeCell ref="A1:K1"/>
    <mergeCell ref="B3:D3"/>
    <mergeCell ref="F3:G3"/>
    <mergeCell ref="B4:D4"/>
    <mergeCell ref="L8:M8"/>
    <mergeCell ref="L9:L18"/>
    <mergeCell ref="L19:L29"/>
    <mergeCell ref="L30:L40"/>
    <mergeCell ref="L41:L50"/>
    <mergeCell ref="L51:L61"/>
    <mergeCell ref="L62:L72"/>
    <mergeCell ref="L73:L82"/>
    <mergeCell ref="N8:O8"/>
    <mergeCell ref="N9:N18"/>
    <mergeCell ref="N19:N29"/>
    <mergeCell ref="N30:N40"/>
    <mergeCell ref="N41:N50"/>
    <mergeCell ref="N51:N61"/>
    <mergeCell ref="N62:N72"/>
    <mergeCell ref="N73:N82"/>
  </mergeCells>
  <printOptions/>
  <pageMargins left="0.37" right="0.75" top="0.4" bottom="0.49" header="0.39" footer="0.18"/>
  <pageSetup fitToHeight="1" fitToWidth="1" horizontalDpi="600" verticalDpi="600" orientation="landscape" paperSize="5" scale="35" r:id="rId1"/>
  <headerFooter alignWithMargins="0"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W. Sprague</dc:creator>
  <cp:keywords/>
  <dc:description/>
  <cp:lastModifiedBy>xplocal</cp:lastModifiedBy>
  <cp:lastPrinted>2003-05-05T14:03:45Z</cp:lastPrinted>
  <dcterms:created xsi:type="dcterms:W3CDTF">2000-08-08T15:19:39Z</dcterms:created>
  <dcterms:modified xsi:type="dcterms:W3CDTF">2009-08-10T16:58:38Z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600.000000000000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