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vision of Financial Operations\Saucott\APD 2023-24\Title XIX\"/>
    </mc:Choice>
  </mc:AlternateContent>
  <xr:revisionPtr revIDLastSave="0" documentId="13_ncr:1_{EC480087-597D-4717-B313-40569043C952}" xr6:coauthVersionLast="47" xr6:coauthVersionMax="47" xr10:uidLastSave="{00000000-0000-0000-0000-000000000000}"/>
  <workbookProtection workbookAlgorithmName="SHA-512" workbookHashValue="kbe6Geta7kBIG2Ln4SzxINCm/slon7eWRHLFHXzE9pSDqB1qrAbjAKFNc/D5cEIVWBbL6TxrGq+GJ6DqLd6x3w==" workbookSaltValue="qD0zpa0E0Qc1denm/em3DQ==" workbookSpinCount="100000" lockStructure="1"/>
  <bookViews>
    <workbookView xWindow="28680" yWindow="-12690" windowWidth="16440" windowHeight="28320" firstSheet="1" activeTab="6" xr2:uid="{00000000-000D-0000-FFFF-FFFF00000000}"/>
  </bookViews>
  <sheets>
    <sheet name="Original Title XIX Allocation" sheetId="1" r:id="rId1"/>
    <sheet name="Revision 1" sheetId="2" r:id="rId2"/>
    <sheet name="Amended Allocation 1" sheetId="3" r:id="rId3"/>
    <sheet name="Change No. 2" sheetId="10" state="hidden" r:id="rId4"/>
    <sheet name="Revision No. 2" sheetId="11" state="hidden" r:id="rId5"/>
    <sheet name="ADRC" sheetId="4" r:id="rId6"/>
    <sheet name=" I&amp;R " sheetId="6" r:id="rId7"/>
  </sheets>
  <definedNames>
    <definedName name="_xlnm.Print_Area" localSheetId="6">' I&amp;R '!$A$1:$E$58</definedName>
    <definedName name="_xlnm.Print_Titles" localSheetId="6">' I&amp;R 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6" l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6" i="6"/>
  <c r="K7" i="6"/>
  <c r="K8" i="6"/>
  <c r="K9" i="6"/>
  <c r="K10" i="6"/>
  <c r="K11" i="6"/>
  <c r="K12" i="6"/>
  <c r="K13" i="6"/>
  <c r="K58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6" i="6"/>
  <c r="C9" i="2"/>
  <c r="C9" i="3" s="1"/>
  <c r="C10" i="2"/>
  <c r="C21" i="2"/>
  <c r="C21" i="3" s="1"/>
  <c r="C22" i="2"/>
  <c r="C33" i="2"/>
  <c r="E33" i="2" s="1"/>
  <c r="C34" i="2"/>
  <c r="E34" i="2" s="1"/>
  <c r="C45" i="2"/>
  <c r="C45" i="3" s="1"/>
  <c r="C45" i="11" s="1"/>
  <c r="F45" i="11" s="1"/>
  <c r="C46" i="2"/>
  <c r="C49" i="2"/>
  <c r="D8" i="2"/>
  <c r="D8" i="3" s="1"/>
  <c r="E8" i="11" s="1"/>
  <c r="D19" i="2"/>
  <c r="D20" i="2"/>
  <c r="D31" i="2"/>
  <c r="D32" i="2"/>
  <c r="D32" i="3" s="1"/>
  <c r="E32" i="11" s="1"/>
  <c r="D45" i="2"/>
  <c r="D46" i="2"/>
  <c r="D7" i="2"/>
  <c r="E7" i="6"/>
  <c r="E8" i="6"/>
  <c r="E9" i="6"/>
  <c r="E10" i="6"/>
  <c r="E11" i="6"/>
  <c r="E12" i="6"/>
  <c r="C12" i="1" s="1"/>
  <c r="E13" i="6"/>
  <c r="E14" i="6"/>
  <c r="E15" i="6"/>
  <c r="E16" i="6"/>
  <c r="E17" i="6"/>
  <c r="E18" i="6"/>
  <c r="C18" i="1" s="1"/>
  <c r="E19" i="6"/>
  <c r="C19" i="1" s="1"/>
  <c r="E20" i="6"/>
  <c r="E21" i="6"/>
  <c r="C21" i="1"/>
  <c r="E22" i="6"/>
  <c r="E23" i="6"/>
  <c r="M23" i="6" s="1"/>
  <c r="C23" i="1"/>
  <c r="E24" i="6"/>
  <c r="C24" i="1" s="1"/>
  <c r="E25" i="6"/>
  <c r="C25" i="1" s="1"/>
  <c r="E26" i="6"/>
  <c r="C26" i="1"/>
  <c r="E27" i="6"/>
  <c r="E28" i="6"/>
  <c r="C28" i="1" s="1"/>
  <c r="E29" i="6"/>
  <c r="E30" i="6"/>
  <c r="E31" i="6"/>
  <c r="C31" i="1" s="1"/>
  <c r="E32" i="6"/>
  <c r="E33" i="6"/>
  <c r="E34" i="6"/>
  <c r="C34" i="1" s="1"/>
  <c r="E35" i="6"/>
  <c r="E36" i="6"/>
  <c r="C36" i="1" s="1"/>
  <c r="E37" i="6"/>
  <c r="E38" i="6"/>
  <c r="C38" i="1"/>
  <c r="E38" i="1" s="1"/>
  <c r="E39" i="6"/>
  <c r="C39" i="1" s="1"/>
  <c r="E40" i="6"/>
  <c r="E41" i="6"/>
  <c r="C41" i="1"/>
  <c r="E42" i="6"/>
  <c r="E43" i="6"/>
  <c r="C43" i="1" s="1"/>
  <c r="E44" i="6"/>
  <c r="E45" i="6"/>
  <c r="E46" i="6"/>
  <c r="C46" i="1" s="1"/>
  <c r="E47" i="6"/>
  <c r="C47" i="1" s="1"/>
  <c r="E48" i="6"/>
  <c r="C48" i="1" s="1"/>
  <c r="E49" i="6"/>
  <c r="E50" i="6"/>
  <c r="E51" i="6"/>
  <c r="E52" i="6"/>
  <c r="M52" i="6" s="1"/>
  <c r="E53" i="6"/>
  <c r="E54" i="6"/>
  <c r="C54" i="1"/>
  <c r="E55" i="6"/>
  <c r="C55" i="1" s="1"/>
  <c r="E56" i="6"/>
  <c r="C56" i="1" s="1"/>
  <c r="C56" i="3" s="1"/>
  <c r="E57" i="6"/>
  <c r="C57" i="1"/>
  <c r="C10" i="1"/>
  <c r="I9" i="6"/>
  <c r="M9" i="6"/>
  <c r="I11" i="6"/>
  <c r="C11" i="2" s="1"/>
  <c r="I19" i="6"/>
  <c r="C19" i="2" s="1"/>
  <c r="E19" i="2" s="1"/>
  <c r="I25" i="6"/>
  <c r="C25" i="2" s="1"/>
  <c r="I33" i="6"/>
  <c r="I35" i="6"/>
  <c r="C35" i="2" s="1"/>
  <c r="C35" i="3" s="1"/>
  <c r="C35" i="11" s="1"/>
  <c r="F35" i="11" s="1"/>
  <c r="I41" i="6"/>
  <c r="C41" i="2" s="1"/>
  <c r="C41" i="3" s="1"/>
  <c r="I43" i="6"/>
  <c r="C43" i="2" s="1"/>
  <c r="I49" i="6"/>
  <c r="I57" i="6"/>
  <c r="K14" i="4"/>
  <c r="C4" i="3"/>
  <c r="I13" i="6"/>
  <c r="C13" i="2" s="1"/>
  <c r="E13" i="2" s="1"/>
  <c r="I18" i="6"/>
  <c r="C18" i="2" s="1"/>
  <c r="I21" i="6"/>
  <c r="M21" i="6"/>
  <c r="I29" i="6"/>
  <c r="C29" i="2" s="1"/>
  <c r="I34" i="6"/>
  <c r="I42" i="6"/>
  <c r="I45" i="6"/>
  <c r="I53" i="6"/>
  <c r="C53" i="2" s="1"/>
  <c r="I46" i="6"/>
  <c r="I26" i="6"/>
  <c r="C26" i="2" s="1"/>
  <c r="I14" i="6"/>
  <c r="C14" i="2" s="1"/>
  <c r="M14" i="6"/>
  <c r="E6" i="6"/>
  <c r="C6" i="1" s="1"/>
  <c r="I57" i="4"/>
  <c r="K7" i="4"/>
  <c r="R7" i="4"/>
  <c r="S7" i="4" s="1"/>
  <c r="L7" i="4"/>
  <c r="K8" i="4"/>
  <c r="R8" i="4"/>
  <c r="S8" i="4" s="1"/>
  <c r="L8" i="4"/>
  <c r="K9" i="4"/>
  <c r="L9" i="4"/>
  <c r="K10" i="4"/>
  <c r="R10" i="4" s="1"/>
  <c r="S10" i="4" s="1"/>
  <c r="L10" i="4"/>
  <c r="L58" i="4" s="1"/>
  <c r="K11" i="4"/>
  <c r="R11" i="4"/>
  <c r="S11" i="4" s="1"/>
  <c r="L11" i="4"/>
  <c r="K12" i="4"/>
  <c r="R12" i="4"/>
  <c r="S12" i="4" s="1"/>
  <c r="L12" i="4"/>
  <c r="K13" i="4"/>
  <c r="R13" i="4" s="1"/>
  <c r="S13" i="4" s="1"/>
  <c r="L13" i="4"/>
  <c r="K15" i="4"/>
  <c r="R15" i="4" s="1"/>
  <c r="S15" i="4" s="1"/>
  <c r="L15" i="4"/>
  <c r="K16" i="4"/>
  <c r="R16" i="4" s="1"/>
  <c r="S16" i="4" s="1"/>
  <c r="L16" i="4"/>
  <c r="K17" i="4"/>
  <c r="R17" i="4"/>
  <c r="S17" i="4" s="1"/>
  <c r="L17" i="4"/>
  <c r="K18" i="4"/>
  <c r="R18" i="4" s="1"/>
  <c r="S18" i="4" s="1"/>
  <c r="L18" i="4"/>
  <c r="K19" i="4"/>
  <c r="R19" i="4" s="1"/>
  <c r="S19" i="4" s="1"/>
  <c r="L19" i="4"/>
  <c r="K20" i="4"/>
  <c r="R20" i="4"/>
  <c r="S20" i="4" s="1"/>
  <c r="L20" i="4"/>
  <c r="K21" i="4"/>
  <c r="R21" i="4" s="1"/>
  <c r="S21" i="4" s="1"/>
  <c r="L21" i="4"/>
  <c r="K22" i="4"/>
  <c r="R22" i="4" s="1"/>
  <c r="S22" i="4" s="1"/>
  <c r="L22" i="4"/>
  <c r="K23" i="4"/>
  <c r="L23" i="4"/>
  <c r="K24" i="4"/>
  <c r="L24" i="4"/>
  <c r="K25" i="4"/>
  <c r="R25" i="4" s="1"/>
  <c r="S25" i="4" s="1"/>
  <c r="L25" i="4"/>
  <c r="K26" i="4"/>
  <c r="L26" i="4"/>
  <c r="K27" i="4"/>
  <c r="R27" i="4" s="1"/>
  <c r="S27" i="4" s="1"/>
  <c r="L27" i="4"/>
  <c r="K28" i="4"/>
  <c r="L28" i="4"/>
  <c r="K29" i="4"/>
  <c r="R29" i="4" s="1"/>
  <c r="S29" i="4" s="1"/>
  <c r="L29" i="4"/>
  <c r="K30" i="4"/>
  <c r="R30" i="4" s="1"/>
  <c r="S30" i="4" s="1"/>
  <c r="L30" i="4"/>
  <c r="K31" i="4"/>
  <c r="R31" i="4"/>
  <c r="S31" i="4" s="1"/>
  <c r="L31" i="4"/>
  <c r="K32" i="4"/>
  <c r="R32" i="4" s="1"/>
  <c r="S32" i="4" s="1"/>
  <c r="L32" i="4"/>
  <c r="K33" i="4"/>
  <c r="L33" i="4"/>
  <c r="K34" i="4"/>
  <c r="R34" i="4" s="1"/>
  <c r="S34" i="4" s="1"/>
  <c r="L34" i="4"/>
  <c r="K35" i="4"/>
  <c r="L35" i="4"/>
  <c r="K36" i="4"/>
  <c r="R36" i="4"/>
  <c r="S36" i="4"/>
  <c r="L36" i="4"/>
  <c r="K37" i="4"/>
  <c r="R37" i="4" s="1"/>
  <c r="S37" i="4" s="1"/>
  <c r="L37" i="4"/>
  <c r="K38" i="4"/>
  <c r="R38" i="4" s="1"/>
  <c r="S38" i="4" s="1"/>
  <c r="L38" i="4"/>
  <c r="K39" i="4"/>
  <c r="R39" i="4"/>
  <c r="S39" i="4"/>
  <c r="L39" i="4"/>
  <c r="K40" i="4"/>
  <c r="R40" i="4" s="1"/>
  <c r="S40" i="4" s="1"/>
  <c r="L40" i="4"/>
  <c r="K41" i="4"/>
  <c r="L41" i="4"/>
  <c r="K42" i="4"/>
  <c r="L42" i="4"/>
  <c r="K43" i="4"/>
  <c r="R43" i="4"/>
  <c r="S43" i="4"/>
  <c r="L43" i="4"/>
  <c r="K44" i="4"/>
  <c r="R44" i="4" s="1"/>
  <c r="S44" i="4" s="1"/>
  <c r="L44" i="4"/>
  <c r="K45" i="4"/>
  <c r="R45" i="4" s="1"/>
  <c r="S45" i="4" s="1"/>
  <c r="L45" i="4"/>
  <c r="K46" i="4"/>
  <c r="R46" i="4"/>
  <c r="S46" i="4"/>
  <c r="L46" i="4"/>
  <c r="K47" i="4"/>
  <c r="R47" i="4" s="1"/>
  <c r="S47" i="4" s="1"/>
  <c r="L47" i="4"/>
  <c r="K48" i="4"/>
  <c r="R48" i="4" s="1"/>
  <c r="S48" i="4" s="1"/>
  <c r="L48" i="4"/>
  <c r="K49" i="4"/>
  <c r="L49" i="4"/>
  <c r="K50" i="4"/>
  <c r="R50" i="4"/>
  <c r="S50" i="4"/>
  <c r="L50" i="4"/>
  <c r="K51" i="4"/>
  <c r="R51" i="4" s="1"/>
  <c r="S51" i="4" s="1"/>
  <c r="L51" i="4"/>
  <c r="K52" i="4"/>
  <c r="R52" i="4" s="1"/>
  <c r="S52" i="4" s="1"/>
  <c r="L52" i="4"/>
  <c r="K53" i="4"/>
  <c r="R53" i="4"/>
  <c r="S53" i="4" s="1"/>
  <c r="L53" i="4"/>
  <c r="K54" i="4"/>
  <c r="R54" i="4" s="1"/>
  <c r="S54" i="4" s="1"/>
  <c r="L54" i="4"/>
  <c r="K55" i="4"/>
  <c r="R55" i="4" s="1"/>
  <c r="S55" i="4" s="1"/>
  <c r="L55" i="4"/>
  <c r="K56" i="4"/>
  <c r="L56" i="4"/>
  <c r="K57" i="4"/>
  <c r="R57" i="4"/>
  <c r="S57" i="4" s="1"/>
  <c r="L57" i="4"/>
  <c r="L6" i="4"/>
  <c r="K6" i="4"/>
  <c r="R6" i="4" s="1"/>
  <c r="I15" i="4"/>
  <c r="D15" i="2" s="1"/>
  <c r="I16" i="4"/>
  <c r="D16" i="2" s="1"/>
  <c r="I17" i="4"/>
  <c r="D17" i="2" s="1"/>
  <c r="D17" i="3" s="1"/>
  <c r="E17" i="11" s="1"/>
  <c r="I18" i="4"/>
  <c r="D18" i="2" s="1"/>
  <c r="I19" i="4"/>
  <c r="I20" i="4"/>
  <c r="I21" i="4"/>
  <c r="D21" i="2" s="1"/>
  <c r="I22" i="4"/>
  <c r="D22" i="2" s="1"/>
  <c r="I23" i="4"/>
  <c r="D23" i="2" s="1"/>
  <c r="I24" i="4"/>
  <c r="D24" i="2" s="1"/>
  <c r="D24" i="3" s="1"/>
  <c r="E24" i="11" s="1"/>
  <c r="I25" i="4"/>
  <c r="D25" i="2" s="1"/>
  <c r="D25" i="3" s="1"/>
  <c r="E25" i="11" s="1"/>
  <c r="I26" i="4"/>
  <c r="D26" i="2" s="1"/>
  <c r="I27" i="4"/>
  <c r="D27" i="2" s="1"/>
  <c r="D27" i="3" s="1"/>
  <c r="I28" i="4"/>
  <c r="D28" i="2" s="1"/>
  <c r="I29" i="4"/>
  <c r="D29" i="2" s="1"/>
  <c r="D29" i="3" s="1"/>
  <c r="E29" i="11" s="1"/>
  <c r="I30" i="4"/>
  <c r="D30" i="2" s="1"/>
  <c r="I31" i="4"/>
  <c r="I32" i="4"/>
  <c r="I33" i="4"/>
  <c r="I34" i="4"/>
  <c r="D34" i="2" s="1"/>
  <c r="D34" i="3" s="1"/>
  <c r="E34" i="11" s="1"/>
  <c r="I35" i="4"/>
  <c r="D35" i="2" s="1"/>
  <c r="E35" i="2" s="1"/>
  <c r="I36" i="4"/>
  <c r="D36" i="2" s="1"/>
  <c r="D36" i="3" s="1"/>
  <c r="E36" i="11" s="1"/>
  <c r="I37" i="4"/>
  <c r="D37" i="2" s="1"/>
  <c r="D37" i="3" s="1"/>
  <c r="E37" i="11" s="1"/>
  <c r="I38" i="4"/>
  <c r="D38" i="2" s="1"/>
  <c r="D38" i="3" s="1"/>
  <c r="I39" i="4"/>
  <c r="D39" i="2" s="1"/>
  <c r="D39" i="3" s="1"/>
  <c r="I40" i="4"/>
  <c r="D40" i="2" s="1"/>
  <c r="I41" i="4"/>
  <c r="D41" i="2" s="1"/>
  <c r="D41" i="3" s="1"/>
  <c r="I42" i="4"/>
  <c r="D42" i="2" s="1"/>
  <c r="I43" i="4"/>
  <c r="D43" i="2" s="1"/>
  <c r="I44" i="4"/>
  <c r="D44" i="2" s="1"/>
  <c r="I45" i="4"/>
  <c r="I46" i="4"/>
  <c r="I47" i="4"/>
  <c r="D47" i="2" s="1"/>
  <c r="D47" i="3" s="1"/>
  <c r="E47" i="11" s="1"/>
  <c r="I48" i="4"/>
  <c r="D48" i="2" s="1"/>
  <c r="I49" i="4"/>
  <c r="D49" i="2" s="1"/>
  <c r="E49" i="2" s="1"/>
  <c r="I50" i="4"/>
  <c r="D50" i="2" s="1"/>
  <c r="D50" i="3" s="1"/>
  <c r="E50" i="11" s="1"/>
  <c r="I51" i="4"/>
  <c r="D51" i="2" s="1"/>
  <c r="I52" i="4"/>
  <c r="D52" i="2" s="1"/>
  <c r="I53" i="4"/>
  <c r="M53" i="4" s="1"/>
  <c r="I54" i="4"/>
  <c r="D54" i="2" s="1"/>
  <c r="D54" i="3" s="1"/>
  <c r="E54" i="11" s="1"/>
  <c r="I55" i="4"/>
  <c r="D55" i="2" s="1"/>
  <c r="I56" i="4"/>
  <c r="D56" i="2" s="1"/>
  <c r="I7" i="4"/>
  <c r="I8" i="4"/>
  <c r="I9" i="4"/>
  <c r="D9" i="2" s="1"/>
  <c r="D9" i="3" s="1"/>
  <c r="E9" i="11" s="1"/>
  <c r="I10" i="4"/>
  <c r="D10" i="2" s="1"/>
  <c r="I11" i="4"/>
  <c r="D11" i="2" s="1"/>
  <c r="I12" i="4"/>
  <c r="D12" i="2" s="1"/>
  <c r="I13" i="4"/>
  <c r="D13" i="2" s="1"/>
  <c r="D13" i="3" s="1"/>
  <c r="E13" i="11" s="1"/>
  <c r="I6" i="4"/>
  <c r="D6" i="2" s="1"/>
  <c r="L14" i="4"/>
  <c r="E7" i="4"/>
  <c r="M7" i="4"/>
  <c r="E47" i="4"/>
  <c r="E48" i="4"/>
  <c r="E49" i="4"/>
  <c r="M49" i="4"/>
  <c r="E50" i="4"/>
  <c r="D50" i="1"/>
  <c r="E51" i="4"/>
  <c r="D51" i="1" s="1"/>
  <c r="E52" i="4"/>
  <c r="D52" i="1" s="1"/>
  <c r="D52" i="3" s="1"/>
  <c r="E52" i="11" s="1"/>
  <c r="M52" i="4"/>
  <c r="E53" i="4"/>
  <c r="E54" i="4"/>
  <c r="E56" i="4"/>
  <c r="M56" i="4" s="1"/>
  <c r="E57" i="4"/>
  <c r="E45" i="4"/>
  <c r="D45" i="1"/>
  <c r="E46" i="4"/>
  <c r="D46" i="1" s="1"/>
  <c r="D46" i="3" s="1"/>
  <c r="E46" i="11" s="1"/>
  <c r="E27" i="4"/>
  <c r="M27" i="4"/>
  <c r="E28" i="4"/>
  <c r="D28" i="1" s="1"/>
  <c r="D28" i="3" s="1"/>
  <c r="E28" i="11" s="1"/>
  <c r="E29" i="4"/>
  <c r="D29" i="1"/>
  <c r="E30" i="4"/>
  <c r="E31" i="4"/>
  <c r="M31" i="4"/>
  <c r="E32" i="4"/>
  <c r="E33" i="4"/>
  <c r="M33" i="4" s="1"/>
  <c r="E34" i="4"/>
  <c r="M34" i="4" s="1"/>
  <c r="E35" i="4"/>
  <c r="M35" i="4" s="1"/>
  <c r="E37" i="4"/>
  <c r="E39" i="4"/>
  <c r="E40" i="4"/>
  <c r="D40" i="1" s="1"/>
  <c r="D40" i="3" s="1"/>
  <c r="E40" i="11" s="1"/>
  <c r="E41" i="4"/>
  <c r="M41" i="4"/>
  <c r="E42" i="4"/>
  <c r="E43" i="4"/>
  <c r="D43" i="1" s="1"/>
  <c r="D43" i="3" s="1"/>
  <c r="E43" i="11" s="1"/>
  <c r="E44" i="4"/>
  <c r="D44" i="1" s="1"/>
  <c r="E38" i="4"/>
  <c r="M38" i="4"/>
  <c r="E36" i="4"/>
  <c r="E23" i="4"/>
  <c r="D23" i="1"/>
  <c r="E24" i="4"/>
  <c r="M24" i="4"/>
  <c r="E25" i="4"/>
  <c r="M25" i="4" s="1"/>
  <c r="E26" i="4"/>
  <c r="E15" i="4"/>
  <c r="E16" i="4"/>
  <c r="E17" i="4"/>
  <c r="D17" i="1"/>
  <c r="E18" i="4"/>
  <c r="E19" i="4"/>
  <c r="M19" i="4" s="1"/>
  <c r="E20" i="4"/>
  <c r="M20" i="4" s="1"/>
  <c r="E21" i="4"/>
  <c r="M21" i="4" s="1"/>
  <c r="E22" i="4"/>
  <c r="D22" i="1" s="1"/>
  <c r="E8" i="4"/>
  <c r="M8" i="4"/>
  <c r="E9" i="4"/>
  <c r="M9" i="4"/>
  <c r="E10" i="4"/>
  <c r="E11" i="4"/>
  <c r="M11" i="4" s="1"/>
  <c r="E13" i="4"/>
  <c r="M13" i="4" s="1"/>
  <c r="E14" i="4"/>
  <c r="D14" i="1"/>
  <c r="E12" i="4"/>
  <c r="D12" i="1"/>
  <c r="D12" i="3" s="1"/>
  <c r="E12" i="11" s="1"/>
  <c r="C7" i="1"/>
  <c r="C8" i="1"/>
  <c r="C9" i="1"/>
  <c r="C27" i="1"/>
  <c r="E27" i="1" s="1"/>
  <c r="C42" i="1"/>
  <c r="C45" i="1"/>
  <c r="E45" i="1"/>
  <c r="I17" i="6"/>
  <c r="C17" i="2" s="1"/>
  <c r="I37" i="6"/>
  <c r="C37" i="2" s="1"/>
  <c r="I40" i="6"/>
  <c r="C40" i="2" s="1"/>
  <c r="C40" i="3" s="1"/>
  <c r="M40" i="6"/>
  <c r="D58" i="6"/>
  <c r="C58" i="4"/>
  <c r="D58" i="4"/>
  <c r="C4" i="2"/>
  <c r="E7" i="10"/>
  <c r="E8" i="10"/>
  <c r="E9" i="10"/>
  <c r="E10" i="10"/>
  <c r="E11" i="10"/>
  <c r="E12" i="10"/>
  <c r="E13" i="10"/>
  <c r="E14" i="10"/>
  <c r="E58" i="10" s="1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6" i="10"/>
  <c r="R23" i="4"/>
  <c r="S23" i="4"/>
  <c r="R24" i="4"/>
  <c r="S24" i="4" s="1"/>
  <c r="R26" i="4"/>
  <c r="S26" i="4" s="1"/>
  <c r="R35" i="4"/>
  <c r="S35" i="4" s="1"/>
  <c r="R56" i="4"/>
  <c r="S56" i="4"/>
  <c r="D7" i="1"/>
  <c r="D7" i="3" s="1"/>
  <c r="E7" i="11" s="1"/>
  <c r="D9" i="1"/>
  <c r="D16" i="1"/>
  <c r="D16" i="3" s="1"/>
  <c r="E16" i="11" s="1"/>
  <c r="D25" i="1"/>
  <c r="D27" i="1"/>
  <c r="D38" i="1"/>
  <c r="D39" i="1"/>
  <c r="D53" i="1"/>
  <c r="D54" i="1"/>
  <c r="D56" i="1"/>
  <c r="E6" i="4"/>
  <c r="M6" i="4" s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O58" i="4"/>
  <c r="P6" i="4"/>
  <c r="E5" i="11"/>
  <c r="D5" i="11"/>
  <c r="C5" i="11"/>
  <c r="D4" i="11"/>
  <c r="E3" i="11"/>
  <c r="D3" i="11"/>
  <c r="C3" i="11"/>
  <c r="A3" i="11"/>
  <c r="D58" i="10"/>
  <c r="E5" i="10"/>
  <c r="D5" i="10"/>
  <c r="C5" i="10"/>
  <c r="D4" i="10"/>
  <c r="E3" i="10"/>
  <c r="D3" i="10"/>
  <c r="C3" i="10"/>
  <c r="A3" i="10"/>
  <c r="A3" i="4"/>
  <c r="E38" i="11"/>
  <c r="A3" i="6"/>
  <c r="C11" i="10"/>
  <c r="F11" i="10" s="1"/>
  <c r="C14" i="10"/>
  <c r="F14" i="10" s="1"/>
  <c r="C25" i="10"/>
  <c r="F25" i="10" s="1"/>
  <c r="C27" i="10"/>
  <c r="F27" i="10" s="1"/>
  <c r="A3" i="3"/>
  <c r="C3" i="3"/>
  <c r="D3" i="3"/>
  <c r="D5" i="3"/>
  <c r="A3" i="2"/>
  <c r="C3" i="2"/>
  <c r="D3" i="2"/>
  <c r="C5" i="2"/>
  <c r="D5" i="2"/>
  <c r="C29" i="10"/>
  <c r="F29" i="10"/>
  <c r="C53" i="10"/>
  <c r="F53" i="10"/>
  <c r="C57" i="10"/>
  <c r="F57" i="10"/>
  <c r="C39" i="10"/>
  <c r="F39" i="10"/>
  <c r="C36" i="10"/>
  <c r="F36" i="10" s="1"/>
  <c r="D30" i="11"/>
  <c r="D23" i="11"/>
  <c r="D55" i="11"/>
  <c r="D39" i="11"/>
  <c r="D48" i="11"/>
  <c r="D40" i="11"/>
  <c r="D45" i="11"/>
  <c r="D53" i="11"/>
  <c r="D19" i="11"/>
  <c r="D31" i="11"/>
  <c r="D10" i="11"/>
  <c r="D50" i="11"/>
  <c r="D28" i="11"/>
  <c r="D44" i="11"/>
  <c r="D35" i="11"/>
  <c r="D33" i="11"/>
  <c r="D12" i="11"/>
  <c r="D43" i="11"/>
  <c r="D16" i="11"/>
  <c r="D29" i="11"/>
  <c r="D15" i="11"/>
  <c r="D26" i="11"/>
  <c r="D56" i="11"/>
  <c r="D6" i="11"/>
  <c r="D58" i="11" s="1"/>
  <c r="D42" i="11"/>
  <c r="D17" i="11"/>
  <c r="D41" i="11"/>
  <c r="D46" i="11"/>
  <c r="D9" i="11"/>
  <c r="D27" i="11"/>
  <c r="D20" i="11"/>
  <c r="D36" i="11"/>
  <c r="D37" i="11"/>
  <c r="D47" i="11"/>
  <c r="D49" i="11"/>
  <c r="D51" i="11"/>
  <c r="D52" i="11"/>
  <c r="D13" i="11"/>
  <c r="D14" i="11"/>
  <c r="D21" i="11"/>
  <c r="D25" i="11"/>
  <c r="D32" i="11"/>
  <c r="D11" i="11"/>
  <c r="D18" i="11"/>
  <c r="D38" i="11"/>
  <c r="D54" i="11"/>
  <c r="D34" i="11"/>
  <c r="D24" i="11"/>
  <c r="D57" i="11"/>
  <c r="D22" i="11"/>
  <c r="D8" i="11"/>
  <c r="D7" i="11"/>
  <c r="R28" i="4"/>
  <c r="S28" i="4"/>
  <c r="R42" i="4"/>
  <c r="S42" i="4" s="1"/>
  <c r="R9" i="4"/>
  <c r="S9" i="4" s="1"/>
  <c r="E55" i="4"/>
  <c r="M55" i="4" s="1"/>
  <c r="R49" i="4"/>
  <c r="S49" i="4" s="1"/>
  <c r="R41" i="4"/>
  <c r="S41" i="4"/>
  <c r="C8" i="10"/>
  <c r="F8" i="10"/>
  <c r="C35" i="10"/>
  <c r="F35" i="10" s="1"/>
  <c r="C31" i="10"/>
  <c r="F31" i="10"/>
  <c r="C12" i="10"/>
  <c r="F12" i="10"/>
  <c r="C30" i="10"/>
  <c r="F30" i="10"/>
  <c r="C6" i="10"/>
  <c r="C58" i="10" s="1"/>
  <c r="F6" i="10"/>
  <c r="F58" i="10" s="1"/>
  <c r="C51" i="10"/>
  <c r="F51" i="10"/>
  <c r="C42" i="10"/>
  <c r="F42" i="10" s="1"/>
  <c r="C55" i="10"/>
  <c r="F55" i="10"/>
  <c r="C7" i="10"/>
  <c r="F7" i="10"/>
  <c r="C56" i="10"/>
  <c r="F56" i="10"/>
  <c r="C23" i="10"/>
  <c r="F23" i="10"/>
  <c r="C20" i="10"/>
  <c r="F20" i="10"/>
  <c r="C45" i="10"/>
  <c r="F45" i="10" s="1"/>
  <c r="C17" i="10"/>
  <c r="F17" i="10"/>
  <c r="C28" i="10"/>
  <c r="F28" i="10"/>
  <c r="C47" i="10"/>
  <c r="F47" i="10"/>
  <c r="C10" i="10"/>
  <c r="F10" i="10"/>
  <c r="C22" i="10"/>
  <c r="F22" i="10"/>
  <c r="C54" i="10"/>
  <c r="F54" i="10" s="1"/>
  <c r="C50" i="10"/>
  <c r="F50" i="10"/>
  <c r="C48" i="10"/>
  <c r="F48" i="10"/>
  <c r="C41" i="10"/>
  <c r="F41" i="10"/>
  <c r="C37" i="10"/>
  <c r="F37" i="10"/>
  <c r="C46" i="10"/>
  <c r="F46" i="10"/>
  <c r="C43" i="10"/>
  <c r="F43" i="10" s="1"/>
  <c r="C33" i="10"/>
  <c r="F33" i="10"/>
  <c r="C21" i="10"/>
  <c r="F21" i="10"/>
  <c r="C13" i="10"/>
  <c r="F13" i="10"/>
  <c r="C40" i="10"/>
  <c r="F40" i="10"/>
  <c r="C49" i="10"/>
  <c r="F49" i="10"/>
  <c r="C24" i="10"/>
  <c r="F24" i="10" s="1"/>
  <c r="C52" i="10"/>
  <c r="F52" i="10"/>
  <c r="C38" i="10"/>
  <c r="F38" i="10"/>
  <c r="C34" i="10"/>
  <c r="F34" i="10"/>
  <c r="C9" i="10"/>
  <c r="F9" i="10" s="1"/>
  <c r="C32" i="10"/>
  <c r="F32" i="10" s="1"/>
  <c r="C16" i="10"/>
  <c r="F16" i="10" s="1"/>
  <c r="C19" i="10"/>
  <c r="F19" i="10" s="1"/>
  <c r="C26" i="10"/>
  <c r="F26" i="10" s="1"/>
  <c r="C18" i="10"/>
  <c r="F18" i="10" s="1"/>
  <c r="C44" i="10"/>
  <c r="F44" i="10"/>
  <c r="C15" i="10"/>
  <c r="F15" i="10" s="1"/>
  <c r="D49" i="1"/>
  <c r="D49" i="3" s="1"/>
  <c r="D11" i="1"/>
  <c r="E11" i="1" s="1"/>
  <c r="D11" i="3"/>
  <c r="E11" i="11" s="1"/>
  <c r="M18" i="4"/>
  <c r="D18" i="1"/>
  <c r="D18" i="3" s="1"/>
  <c r="E18" i="11" s="1"/>
  <c r="D26" i="1"/>
  <c r="E26" i="1" s="1"/>
  <c r="M37" i="4"/>
  <c r="D37" i="1"/>
  <c r="M32" i="4"/>
  <c r="D32" i="1"/>
  <c r="D48" i="1"/>
  <c r="M48" i="4"/>
  <c r="H58" i="4"/>
  <c r="D55" i="1"/>
  <c r="D55" i="3"/>
  <c r="E55" i="11" s="1"/>
  <c r="D30" i="1"/>
  <c r="D30" i="3" s="1"/>
  <c r="E30" i="11" s="1"/>
  <c r="D15" i="1"/>
  <c r="D15" i="3" s="1"/>
  <c r="E15" i="11" s="1"/>
  <c r="C58" i="6"/>
  <c r="M50" i="4"/>
  <c r="M39" i="4"/>
  <c r="M15" i="4"/>
  <c r="M26" i="4"/>
  <c r="M30" i="4"/>
  <c r="I10" i="6"/>
  <c r="I24" i="6"/>
  <c r="C24" i="2" s="1"/>
  <c r="E24" i="2"/>
  <c r="I30" i="6"/>
  <c r="C30" i="2" s="1"/>
  <c r="M30" i="6"/>
  <c r="I32" i="6"/>
  <c r="C32" i="2" s="1"/>
  <c r="I48" i="6"/>
  <c r="C48" i="2" s="1"/>
  <c r="E48" i="2" s="1"/>
  <c r="I50" i="6"/>
  <c r="C50" i="2" s="1"/>
  <c r="I54" i="6"/>
  <c r="C54" i="2" s="1"/>
  <c r="I22" i="6"/>
  <c r="I8" i="6"/>
  <c r="C8" i="2" s="1"/>
  <c r="I6" i="6"/>
  <c r="C6" i="2" s="1"/>
  <c r="M40" i="4"/>
  <c r="M47" i="4"/>
  <c r="M17" i="4"/>
  <c r="M43" i="4"/>
  <c r="D20" i="1"/>
  <c r="D20" i="3" s="1"/>
  <c r="E20" i="11" s="1"/>
  <c r="M28" i="4"/>
  <c r="M51" i="4"/>
  <c r="D13" i="1"/>
  <c r="D57" i="1"/>
  <c r="E57" i="1" s="1"/>
  <c r="M45" i="4"/>
  <c r="D45" i="3"/>
  <c r="E45" i="11" s="1"/>
  <c r="D47" i="1"/>
  <c r="D24" i="1"/>
  <c r="D41" i="1"/>
  <c r="E41" i="1" s="1"/>
  <c r="E41" i="11"/>
  <c r="D35" i="1"/>
  <c r="M29" i="4"/>
  <c r="M16" i="4"/>
  <c r="D8" i="1"/>
  <c r="R14" i="4"/>
  <c r="S14" i="4" s="1"/>
  <c r="I14" i="4"/>
  <c r="G58" i="4"/>
  <c r="C22" i="1"/>
  <c r="C52" i="1"/>
  <c r="C20" i="1"/>
  <c r="E20" i="1" s="1"/>
  <c r="C51" i="1"/>
  <c r="E51" i="1" s="1"/>
  <c r="E9" i="1"/>
  <c r="C50" i="1"/>
  <c r="E50" i="1"/>
  <c r="E8" i="1"/>
  <c r="C35" i="1"/>
  <c r="E35" i="1" s="1"/>
  <c r="C32" i="1"/>
  <c r="C30" i="1"/>
  <c r="C40" i="1"/>
  <c r="E40" i="1" s="1"/>
  <c r="C14" i="1"/>
  <c r="C15" i="1"/>
  <c r="E15" i="1"/>
  <c r="E30" i="1"/>
  <c r="M12" i="4"/>
  <c r="D31" i="1"/>
  <c r="D31" i="3" s="1"/>
  <c r="E31" i="11" s="1"/>
  <c r="M46" i="4"/>
  <c r="M44" i="4"/>
  <c r="M36" i="4"/>
  <c r="E14" i="1"/>
  <c r="I51" i="6"/>
  <c r="C51" i="2" s="1"/>
  <c r="I27" i="6"/>
  <c r="C27" i="2" s="1"/>
  <c r="I16" i="6"/>
  <c r="C16" i="2" s="1"/>
  <c r="E16" i="2" s="1"/>
  <c r="H58" i="6"/>
  <c r="M22" i="6"/>
  <c r="I38" i="6"/>
  <c r="M51" i="6"/>
  <c r="M13" i="6"/>
  <c r="M11" i="6"/>
  <c r="I56" i="6"/>
  <c r="C56" i="2" s="1"/>
  <c r="I55" i="6"/>
  <c r="I47" i="6"/>
  <c r="I39" i="6"/>
  <c r="C39" i="2" s="1"/>
  <c r="E39" i="2" s="1"/>
  <c r="I31" i="6"/>
  <c r="M31" i="6" s="1"/>
  <c r="I23" i="6"/>
  <c r="C23" i="2" s="1"/>
  <c r="C23" i="3" s="1"/>
  <c r="I15" i="6"/>
  <c r="C15" i="2" s="1"/>
  <c r="E15" i="2" s="1"/>
  <c r="I7" i="6"/>
  <c r="C32" i="3"/>
  <c r="E50" i="2"/>
  <c r="I52" i="6"/>
  <c r="C52" i="2" s="1"/>
  <c r="E52" i="2" s="1"/>
  <c r="I44" i="6"/>
  <c r="C44" i="2" s="1"/>
  <c r="I36" i="6"/>
  <c r="C36" i="2" s="1"/>
  <c r="E36" i="2" s="1"/>
  <c r="M36" i="6"/>
  <c r="I28" i="6"/>
  <c r="C28" i="2" s="1"/>
  <c r="E28" i="2" s="1"/>
  <c r="I20" i="6"/>
  <c r="I12" i="6"/>
  <c r="C12" i="2" s="1"/>
  <c r="E12" i="2" s="1"/>
  <c r="M12" i="6"/>
  <c r="M41" i="6"/>
  <c r="M25" i="6"/>
  <c r="M7" i="6"/>
  <c r="C7" i="2"/>
  <c r="E7" i="2" s="1"/>
  <c r="M33" i="6"/>
  <c r="M19" i="6"/>
  <c r="M10" i="6"/>
  <c r="M48" i="6"/>
  <c r="M45" i="6"/>
  <c r="C11" i="1"/>
  <c r="M26" i="6"/>
  <c r="E54" i="1"/>
  <c r="M35" i="6"/>
  <c r="G58" i="6"/>
  <c r="M34" i="6"/>
  <c r="M32" i="6"/>
  <c r="M46" i="6"/>
  <c r="C33" i="1"/>
  <c r="E33" i="1" s="1"/>
  <c r="M54" i="6"/>
  <c r="M49" i="6"/>
  <c r="C13" i="1"/>
  <c r="E32" i="1"/>
  <c r="M27" i="6"/>
  <c r="E17" i="2"/>
  <c r="E56" i="1"/>
  <c r="C49" i="1"/>
  <c r="M16" i="6"/>
  <c r="M56" i="6"/>
  <c r="C50" i="3"/>
  <c r="E50" i="3" s="1"/>
  <c r="M39" i="6"/>
  <c r="M15" i="6"/>
  <c r="E37" i="2"/>
  <c r="E41" i="2"/>
  <c r="E13" i="1"/>
  <c r="C13" i="3"/>
  <c r="C13" i="11" s="1"/>
  <c r="F13" i="11" s="1"/>
  <c r="E45" i="3"/>
  <c r="C49" i="3"/>
  <c r="E49" i="1"/>
  <c r="C49" i="11"/>
  <c r="F49" i="11" s="1"/>
  <c r="R33" i="4"/>
  <c r="S33" i="4" s="1"/>
  <c r="D33" i="2"/>
  <c r="D33" i="3" s="1"/>
  <c r="E33" i="11" s="1"/>
  <c r="C23" i="11" l="1"/>
  <c r="F23" i="11" s="1"/>
  <c r="E43" i="2"/>
  <c r="C56" i="11"/>
  <c r="F56" i="11" s="1"/>
  <c r="C24" i="3"/>
  <c r="E24" i="1"/>
  <c r="C9" i="11"/>
  <c r="F9" i="11" s="1"/>
  <c r="E9" i="3"/>
  <c r="M37" i="6"/>
  <c r="C37" i="1"/>
  <c r="C47" i="2"/>
  <c r="E47" i="2" s="1"/>
  <c r="M47" i="6"/>
  <c r="E51" i="2"/>
  <c r="C51" i="3"/>
  <c r="D35" i="3"/>
  <c r="M42" i="6"/>
  <c r="C42" i="2"/>
  <c r="E42" i="2" s="1"/>
  <c r="C41" i="11"/>
  <c r="F41" i="11" s="1"/>
  <c r="E41" i="3"/>
  <c r="E55" i="1"/>
  <c r="C44" i="1"/>
  <c r="M44" i="6"/>
  <c r="E34" i="1"/>
  <c r="C34" i="3"/>
  <c r="E23" i="1"/>
  <c r="M42" i="4"/>
  <c r="D42" i="1"/>
  <c r="D42" i="3" s="1"/>
  <c r="E42" i="11" s="1"/>
  <c r="M55" i="6"/>
  <c r="C55" i="2"/>
  <c r="E55" i="2" s="1"/>
  <c r="E6" i="2"/>
  <c r="E49" i="3"/>
  <c r="E49" i="11"/>
  <c r="C54" i="3"/>
  <c r="E43" i="1"/>
  <c r="C43" i="3"/>
  <c r="E12" i="1"/>
  <c r="C12" i="3"/>
  <c r="M57" i="6"/>
  <c r="C57" i="2"/>
  <c r="M10" i="4"/>
  <c r="M58" i="4" s="1"/>
  <c r="D10" i="1"/>
  <c r="E58" i="4"/>
  <c r="E56" i="2"/>
  <c r="C8" i="3"/>
  <c r="E8" i="2"/>
  <c r="D48" i="3"/>
  <c r="E48" i="11" s="1"/>
  <c r="E39" i="11"/>
  <c r="E27" i="11"/>
  <c r="E29" i="2"/>
  <c r="D44" i="3"/>
  <c r="E44" i="11" s="1"/>
  <c r="E47" i="1"/>
  <c r="C21" i="11"/>
  <c r="F21" i="11" s="1"/>
  <c r="C36" i="3"/>
  <c r="E36" i="1"/>
  <c r="C25" i="3"/>
  <c r="E25" i="1"/>
  <c r="C10" i="3"/>
  <c r="E10" i="2"/>
  <c r="C27" i="3"/>
  <c r="E27" i="2"/>
  <c r="C15" i="3"/>
  <c r="E23" i="2"/>
  <c r="E44" i="2"/>
  <c r="M14" i="4"/>
  <c r="D14" i="2"/>
  <c r="E14" i="2" s="1"/>
  <c r="D56" i="3"/>
  <c r="E56" i="11" s="1"/>
  <c r="E7" i="1"/>
  <c r="C7" i="3"/>
  <c r="D22" i="3"/>
  <c r="E22" i="11" s="1"/>
  <c r="D51" i="3"/>
  <c r="E51" i="11" s="1"/>
  <c r="R58" i="4"/>
  <c r="S6" i="4"/>
  <c r="S58" i="4" s="1"/>
  <c r="E25" i="2"/>
  <c r="M53" i="6"/>
  <c r="C53" i="1"/>
  <c r="E31" i="1"/>
  <c r="E58" i="6"/>
  <c r="C46" i="3"/>
  <c r="E46" i="1"/>
  <c r="M20" i="6"/>
  <c r="C20" i="2"/>
  <c r="E20" i="2" s="1"/>
  <c r="C22" i="3"/>
  <c r="E22" i="1"/>
  <c r="I58" i="4"/>
  <c r="C50" i="11"/>
  <c r="F50" i="11" s="1"/>
  <c r="E54" i="2"/>
  <c r="D23" i="3"/>
  <c r="E23" i="11" s="1"/>
  <c r="M57" i="4"/>
  <c r="D57" i="2"/>
  <c r="D57" i="3" s="1"/>
  <c r="E57" i="11" s="1"/>
  <c r="E46" i="2"/>
  <c r="E30" i="2"/>
  <c r="C30" i="3"/>
  <c r="E52" i="1"/>
  <c r="C52" i="3"/>
  <c r="L58" i="6"/>
  <c r="M54" i="4"/>
  <c r="M23" i="4"/>
  <c r="C58" i="1"/>
  <c r="C6" i="3"/>
  <c r="E18" i="2"/>
  <c r="E11" i="2"/>
  <c r="C11" i="3"/>
  <c r="M29" i="6"/>
  <c r="C29" i="1"/>
  <c r="M8" i="6"/>
  <c r="E13" i="3"/>
  <c r="C32" i="11"/>
  <c r="F32" i="11" s="1"/>
  <c r="E32" i="3"/>
  <c r="C28" i="3"/>
  <c r="E28" i="1"/>
  <c r="C19" i="3"/>
  <c r="M38" i="6"/>
  <c r="C38" i="2"/>
  <c r="E32" i="2"/>
  <c r="C14" i="3"/>
  <c r="E18" i="1"/>
  <c r="C18" i="3"/>
  <c r="E40" i="3"/>
  <c r="C40" i="11"/>
  <c r="F40" i="11" s="1"/>
  <c r="E39" i="1"/>
  <c r="C39" i="3"/>
  <c r="E40" i="2"/>
  <c r="P58" i="4"/>
  <c r="E26" i="2"/>
  <c r="C26" i="3"/>
  <c r="E48" i="1"/>
  <c r="C48" i="3"/>
  <c r="C17" i="1"/>
  <c r="M17" i="6"/>
  <c r="E22" i="2"/>
  <c r="M28" i="6"/>
  <c r="M43" i="6"/>
  <c r="E21" i="2"/>
  <c r="D26" i="3"/>
  <c r="E26" i="11" s="1"/>
  <c r="D19" i="1"/>
  <c r="D19" i="3" s="1"/>
  <c r="E19" i="11" s="1"/>
  <c r="C31" i="2"/>
  <c r="E31" i="2" s="1"/>
  <c r="E9" i="2"/>
  <c r="C20" i="3"/>
  <c r="K58" i="4"/>
  <c r="I58" i="6"/>
  <c r="M18" i="6"/>
  <c r="M50" i="6"/>
  <c r="D53" i="2"/>
  <c r="D53" i="3" s="1"/>
  <c r="E53" i="11" s="1"/>
  <c r="M6" i="6"/>
  <c r="E45" i="2"/>
  <c r="M22" i="4"/>
  <c r="D6" i="1"/>
  <c r="E6" i="1" s="1"/>
  <c r="C33" i="3"/>
  <c r="M24" i="6"/>
  <c r="C16" i="1"/>
  <c r="D21" i="1"/>
  <c r="C33" i="11" l="1"/>
  <c r="F33" i="11" s="1"/>
  <c r="E33" i="3"/>
  <c r="C38" i="3"/>
  <c r="C58" i="3" s="1"/>
  <c r="E38" i="2"/>
  <c r="E58" i="2" s="1"/>
  <c r="E19" i="3"/>
  <c r="C19" i="11"/>
  <c r="F19" i="11" s="1"/>
  <c r="E46" i="3"/>
  <c r="C46" i="11"/>
  <c r="F46" i="11" s="1"/>
  <c r="E39" i="3"/>
  <c r="C39" i="11"/>
  <c r="F39" i="11" s="1"/>
  <c r="C12" i="11"/>
  <c r="F12" i="11" s="1"/>
  <c r="E12" i="3"/>
  <c r="E56" i="3"/>
  <c r="C6" i="11"/>
  <c r="E6" i="3"/>
  <c r="C36" i="11"/>
  <c r="F36" i="11" s="1"/>
  <c r="E36" i="3"/>
  <c r="C28" i="11"/>
  <c r="F28" i="11" s="1"/>
  <c r="E28" i="3"/>
  <c r="E53" i="2"/>
  <c r="E43" i="3"/>
  <c r="C43" i="11"/>
  <c r="F43" i="11" s="1"/>
  <c r="E23" i="3"/>
  <c r="C53" i="3"/>
  <c r="E53" i="1"/>
  <c r="E54" i="3"/>
  <c r="C54" i="11"/>
  <c r="F54" i="11" s="1"/>
  <c r="E15" i="3"/>
  <c r="C15" i="11"/>
  <c r="F15" i="11" s="1"/>
  <c r="C44" i="3"/>
  <c r="E44" i="1"/>
  <c r="E48" i="3"/>
  <c r="C48" i="11"/>
  <c r="F48" i="11" s="1"/>
  <c r="C47" i="3"/>
  <c r="E42" i="1"/>
  <c r="C57" i="3"/>
  <c r="E57" i="2"/>
  <c r="E19" i="1"/>
  <c r="E58" i="1" s="1"/>
  <c r="M58" i="6"/>
  <c r="E21" i="1"/>
  <c r="D21" i="3"/>
  <c r="C42" i="3"/>
  <c r="E37" i="1"/>
  <c r="C37" i="3"/>
  <c r="E16" i="1"/>
  <c r="C16" i="3"/>
  <c r="E14" i="3"/>
  <c r="C14" i="11"/>
  <c r="F14" i="11" s="1"/>
  <c r="E20" i="3"/>
  <c r="C20" i="11"/>
  <c r="F20" i="11" s="1"/>
  <c r="C22" i="11"/>
  <c r="F22" i="11" s="1"/>
  <c r="E22" i="3"/>
  <c r="E27" i="3"/>
  <c r="C27" i="11"/>
  <c r="F27" i="11" s="1"/>
  <c r="C55" i="3"/>
  <c r="C10" i="11"/>
  <c r="F10" i="11" s="1"/>
  <c r="E10" i="3"/>
  <c r="D58" i="1"/>
  <c r="D6" i="3"/>
  <c r="E11" i="3"/>
  <c r="C11" i="11"/>
  <c r="F11" i="11" s="1"/>
  <c r="C7" i="11"/>
  <c r="F7" i="11" s="1"/>
  <c r="E7" i="3"/>
  <c r="E24" i="3"/>
  <c r="C24" i="11"/>
  <c r="F24" i="11" s="1"/>
  <c r="E25" i="3"/>
  <c r="C25" i="11"/>
  <c r="F25" i="11" s="1"/>
  <c r="E35" i="11"/>
  <c r="E35" i="3"/>
  <c r="C31" i="3"/>
  <c r="C51" i="11"/>
  <c r="F51" i="11" s="1"/>
  <c r="E51" i="3"/>
  <c r="E8" i="3"/>
  <c r="C8" i="11"/>
  <c r="F8" i="11" s="1"/>
  <c r="E34" i="3"/>
  <c r="C34" i="11"/>
  <c r="F34" i="11" s="1"/>
  <c r="D14" i="3"/>
  <c r="E14" i="11" s="1"/>
  <c r="E18" i="3"/>
  <c r="C18" i="11"/>
  <c r="F18" i="11" s="1"/>
  <c r="D58" i="2"/>
  <c r="E17" i="1"/>
  <c r="C17" i="3"/>
  <c r="C52" i="11"/>
  <c r="F52" i="11" s="1"/>
  <c r="E52" i="3"/>
  <c r="C26" i="11"/>
  <c r="F26" i="11" s="1"/>
  <c r="E26" i="3"/>
  <c r="C29" i="3"/>
  <c r="E29" i="1"/>
  <c r="D10" i="3"/>
  <c r="E10" i="11" s="1"/>
  <c r="E10" i="1"/>
  <c r="C58" i="2"/>
  <c r="E30" i="3"/>
  <c r="C30" i="11"/>
  <c r="F30" i="11" s="1"/>
  <c r="E6" i="11" l="1"/>
  <c r="E58" i="11" s="1"/>
  <c r="D58" i="3"/>
  <c r="C16" i="11"/>
  <c r="F16" i="11" s="1"/>
  <c r="E16" i="3"/>
  <c r="E58" i="3" s="1"/>
  <c r="F6" i="11"/>
  <c r="F58" i="11" s="1"/>
  <c r="C58" i="11"/>
  <c r="C47" i="11"/>
  <c r="F47" i="11" s="1"/>
  <c r="E47" i="3"/>
  <c r="C55" i="11"/>
  <c r="F55" i="11" s="1"/>
  <c r="E55" i="3"/>
  <c r="E42" i="3"/>
  <c r="C42" i="11"/>
  <c r="F42" i="11" s="1"/>
  <c r="C44" i="11"/>
  <c r="F44" i="11" s="1"/>
  <c r="E44" i="3"/>
  <c r="C57" i="11"/>
  <c r="F57" i="11" s="1"/>
  <c r="E57" i="3"/>
  <c r="C17" i="11"/>
  <c r="F17" i="11" s="1"/>
  <c r="E17" i="3"/>
  <c r="E38" i="3"/>
  <c r="C38" i="11"/>
  <c r="F38" i="11" s="1"/>
  <c r="C53" i="11"/>
  <c r="F53" i="11" s="1"/>
  <c r="E53" i="3"/>
  <c r="C31" i="11"/>
  <c r="F31" i="11" s="1"/>
  <c r="E31" i="3"/>
  <c r="C37" i="11"/>
  <c r="F37" i="11" s="1"/>
  <c r="E37" i="3"/>
  <c r="E21" i="11"/>
  <c r="E21" i="3"/>
  <c r="E29" i="3"/>
  <c r="C29" i="11"/>
  <c r="F29" i="11" s="1"/>
</calcChain>
</file>

<file path=xl/sharedStrings.xml><?xml version="1.0" encoding="utf-8"?>
<sst xmlns="http://schemas.openxmlformats.org/spreadsheetml/2006/main" count="810" uniqueCount="133">
  <si>
    <t>PSA</t>
  </si>
  <si>
    <t>AAA</t>
  </si>
  <si>
    <t>01</t>
  </si>
  <si>
    <t>ERIE</t>
  </si>
  <si>
    <t>02</t>
  </si>
  <si>
    <t>CRAWFORD</t>
  </si>
  <si>
    <t>03</t>
  </si>
  <si>
    <t>CAM/ELK/MCKEAN</t>
  </si>
  <si>
    <t>04</t>
  </si>
  <si>
    <t>BEAVER</t>
  </si>
  <si>
    <t>05</t>
  </si>
  <si>
    <t>INDIANA</t>
  </si>
  <si>
    <t>06</t>
  </si>
  <si>
    <t>ALLEGHENY</t>
  </si>
  <si>
    <t>07</t>
  </si>
  <si>
    <t>WESTMORELAND</t>
  </si>
  <si>
    <t>08</t>
  </si>
  <si>
    <t>WASH/FAY/GREENE</t>
  </si>
  <si>
    <t>09</t>
  </si>
  <si>
    <t>SOMERSET</t>
  </si>
  <si>
    <t>10</t>
  </si>
  <si>
    <t>CAMBRIA</t>
  </si>
  <si>
    <t>11</t>
  </si>
  <si>
    <t>BLAIR</t>
  </si>
  <si>
    <t>12</t>
  </si>
  <si>
    <t>BED/FULT/HUNT</t>
  </si>
  <si>
    <t>13</t>
  </si>
  <si>
    <t>CENTRE</t>
  </si>
  <si>
    <t>14</t>
  </si>
  <si>
    <t>LYCOM/CLINTON</t>
  </si>
  <si>
    <t>15</t>
  </si>
  <si>
    <t>COLUM/MONT</t>
  </si>
  <si>
    <t>16</t>
  </si>
  <si>
    <t>NORTHUMBERLND</t>
  </si>
  <si>
    <t>17</t>
  </si>
  <si>
    <t>UNION/SNYDER</t>
  </si>
  <si>
    <t>18</t>
  </si>
  <si>
    <t>MIFF/JUNIATA</t>
  </si>
  <si>
    <t>19</t>
  </si>
  <si>
    <t>FRANKLIN</t>
  </si>
  <si>
    <t>20</t>
  </si>
  <si>
    <t>ADAMS</t>
  </si>
  <si>
    <t>21</t>
  </si>
  <si>
    <t>CUMBERLAND</t>
  </si>
  <si>
    <t>22</t>
  </si>
  <si>
    <t>PERRY</t>
  </si>
  <si>
    <t>23</t>
  </si>
  <si>
    <t>DAUPHIN</t>
  </si>
  <si>
    <t>24</t>
  </si>
  <si>
    <t>LEBANON</t>
  </si>
  <si>
    <t>25</t>
  </si>
  <si>
    <t>YORK</t>
  </si>
  <si>
    <t>26</t>
  </si>
  <si>
    <t>LANCASTER</t>
  </si>
  <si>
    <t>27</t>
  </si>
  <si>
    <t>CHESTER</t>
  </si>
  <si>
    <t>28</t>
  </si>
  <si>
    <t>MONTGOMERY</t>
  </si>
  <si>
    <t>29</t>
  </si>
  <si>
    <t>BUCKS</t>
  </si>
  <si>
    <t>30</t>
  </si>
  <si>
    <t>DELAWARE</t>
  </si>
  <si>
    <t>31</t>
  </si>
  <si>
    <t>PHILADELPHIA</t>
  </si>
  <si>
    <t>32</t>
  </si>
  <si>
    <t>BERKS</t>
  </si>
  <si>
    <t>33</t>
  </si>
  <si>
    <t>LEHIGH</t>
  </si>
  <si>
    <t>34</t>
  </si>
  <si>
    <t>NORTHAMPTON</t>
  </si>
  <si>
    <t>35</t>
  </si>
  <si>
    <t>PIKE</t>
  </si>
  <si>
    <t>36</t>
  </si>
  <si>
    <t>B/S/S/T</t>
  </si>
  <si>
    <t>37</t>
  </si>
  <si>
    <t>LUZERNE/WYOMING</t>
  </si>
  <si>
    <t>38</t>
  </si>
  <si>
    <t>LACKAWANNA</t>
  </si>
  <si>
    <t>39</t>
  </si>
  <si>
    <t>CARBON</t>
  </si>
  <si>
    <t>40</t>
  </si>
  <si>
    <t>SCHUYLKILL</t>
  </si>
  <si>
    <t>41</t>
  </si>
  <si>
    <t>CLEARFIELD</t>
  </si>
  <si>
    <t>42</t>
  </si>
  <si>
    <t>JEFFERSON</t>
  </si>
  <si>
    <t>43</t>
  </si>
  <si>
    <t>FOREST/WARREN</t>
  </si>
  <si>
    <t>44</t>
  </si>
  <si>
    <t>VENANGO</t>
  </si>
  <si>
    <t>45</t>
  </si>
  <si>
    <t>ARMSTRONG</t>
  </si>
  <si>
    <t>46</t>
  </si>
  <si>
    <t>LAWRENCE</t>
  </si>
  <si>
    <t>47</t>
  </si>
  <si>
    <t>MERCER</t>
  </si>
  <si>
    <t>48</t>
  </si>
  <si>
    <t>MONROE</t>
  </si>
  <si>
    <t>49</t>
  </si>
  <si>
    <t>CLARION</t>
  </si>
  <si>
    <t>50</t>
  </si>
  <si>
    <t>BUTLER</t>
  </si>
  <si>
    <t>51</t>
  </si>
  <si>
    <t>POTTER</t>
  </si>
  <si>
    <t>52</t>
  </si>
  <si>
    <t>WAYNE</t>
  </si>
  <si>
    <t xml:space="preserve">     TOTALS</t>
  </si>
  <si>
    <t>TITLE XIX ALLOCATION</t>
  </si>
  <si>
    <t>(1)</t>
  </si>
  <si>
    <t>(2)</t>
  </si>
  <si>
    <t>TOTALS</t>
  </si>
  <si>
    <t>ADRC</t>
  </si>
  <si>
    <t>Total</t>
  </si>
  <si>
    <t>Title XIX Agreement Amounts</t>
  </si>
  <si>
    <t>Change No. 1</t>
  </si>
  <si>
    <t>Revision No. 1 Amounts</t>
  </si>
  <si>
    <t>Change No. 2</t>
  </si>
  <si>
    <t>Revision No. 2 Amounts</t>
  </si>
  <si>
    <t>Revision No. 2</t>
  </si>
  <si>
    <t>Agreement</t>
  </si>
  <si>
    <t>Amount</t>
  </si>
  <si>
    <t>State</t>
  </si>
  <si>
    <t>Federal</t>
  </si>
  <si>
    <t>Revision #1</t>
  </si>
  <si>
    <t>Cumulative</t>
  </si>
  <si>
    <t>Adjustment</t>
  </si>
  <si>
    <t xml:space="preserve">Agreement </t>
  </si>
  <si>
    <t>Amounts</t>
  </si>
  <si>
    <t>Information and</t>
  </si>
  <si>
    <t>MA Information and Referral</t>
  </si>
  <si>
    <t>Referral</t>
  </si>
  <si>
    <t>SAP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</si>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</sst>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0" fontId="4" fillId="0" borderId="0"/>
  </cellStyleXfs>
  <cellXfs count="109">
    <xf numFmtId="0" fontId="0" fillId="0" borderId="0" xfId="0"/>
    <xf numFmtId="3" fontId="5" fillId="0" borderId="0" xfId="3" applyNumberFormat="1" applyFont="1" applyAlignment="1"/>
    <xf numFmtId="3" fontId="5" fillId="0" borderId="0" xfId="3" applyNumberFormat="1" applyFont="1" applyAlignment="1">
      <alignment horizontal="center"/>
    </xf>
    <xf numFmtId="3" fontId="3" fillId="0" borderId="0" xfId="3" applyNumberFormat="1" applyFont="1" applyAlignment="1">
      <alignment horizontal="center"/>
    </xf>
    <xf numFmtId="3" fontId="5" fillId="0" borderId="0" xfId="3" quotePrefix="1" applyNumberFormat="1" applyFont="1"/>
    <xf numFmtId="37" fontId="5" fillId="0" borderId="0" xfId="3" applyNumberFormat="1" applyFont="1" applyAlignment="1" applyProtection="1">
      <alignment horizontal="left"/>
    </xf>
    <xf numFmtId="37" fontId="7" fillId="0" borderId="0" xfId="2" applyNumberFormat="1" applyFont="1"/>
    <xf numFmtId="0" fontId="8" fillId="0" borderId="0" xfId="0" applyFont="1"/>
    <xf numFmtId="3" fontId="5" fillId="0" borderId="0" xfId="3" quotePrefix="1" applyNumberFormat="1" applyFont="1" applyAlignment="1" applyProtection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/>
    <xf numFmtId="37" fontId="0" fillId="0" borderId="1" xfId="0" applyNumberFormat="1" applyBorder="1"/>
    <xf numFmtId="0" fontId="3" fillId="0" borderId="0" xfId="0" applyFont="1" applyAlignment="1">
      <alignment horizontal="center"/>
    </xf>
    <xf numFmtId="37" fontId="5" fillId="0" borderId="0" xfId="0" applyNumberFormat="1" applyFont="1"/>
    <xf numFmtId="37" fontId="5" fillId="0" borderId="2" xfId="0" applyNumberFormat="1" applyFont="1" applyBorder="1"/>
    <xf numFmtId="37" fontId="5" fillId="0" borderId="1" xfId="0" applyNumberFormat="1" applyFont="1" applyBorder="1"/>
    <xf numFmtId="37" fontId="7" fillId="0" borderId="0" xfId="0" applyNumberFormat="1" applyFont="1"/>
    <xf numFmtId="3" fontId="9" fillId="0" borderId="0" xfId="3" applyNumberFormat="1" applyFont="1" applyAlignment="1"/>
    <xf numFmtId="3" fontId="3" fillId="0" borderId="0" xfId="3" quotePrefix="1" applyNumberFormat="1" applyFont="1" applyAlignment="1" applyProtection="1">
      <alignment horizontal="center"/>
    </xf>
    <xf numFmtId="3" fontId="6" fillId="0" borderId="0" xfId="3" applyNumberFormat="1" applyFont="1" applyAlignment="1"/>
    <xf numFmtId="37" fontId="7" fillId="0" borderId="1" xfId="0" applyNumberFormat="1" applyFont="1" applyBorder="1"/>
    <xf numFmtId="3" fontId="3" fillId="0" borderId="0" xfId="3" applyNumberFormat="1" applyFont="1" applyFill="1" applyBorder="1" applyAlignment="1">
      <alignment horizontal="center"/>
    </xf>
    <xf numFmtId="3" fontId="3" fillId="0" borderId="3" xfId="3" applyNumberFormat="1" applyFont="1" applyFill="1" applyBorder="1" applyAlignment="1">
      <alignment horizontal="center"/>
    </xf>
    <xf numFmtId="39" fontId="0" fillId="0" borderId="0" xfId="0" applyNumberFormat="1"/>
    <xf numFmtId="37" fontId="1" fillId="0" borderId="4" xfId="3" applyNumberFormat="1" applyFont="1" applyFill="1" applyBorder="1" applyAlignment="1" applyProtection="1"/>
    <xf numFmtId="37" fontId="1" fillId="0" borderId="0" xfId="3" applyNumberFormat="1" applyFont="1" applyFill="1" applyBorder="1" applyAlignment="1" applyProtection="1"/>
    <xf numFmtId="37" fontId="1" fillId="0" borderId="3" xfId="0" applyNumberFormat="1" applyFont="1" applyFill="1" applyBorder="1" applyAlignment="1"/>
    <xf numFmtId="37" fontId="0" fillId="0" borderId="0" xfId="0" applyNumberFormat="1" applyFill="1"/>
    <xf numFmtId="37" fontId="0" fillId="0" borderId="0" xfId="0" applyNumberFormat="1" applyFill="1" applyBorder="1"/>
    <xf numFmtId="37" fontId="0" fillId="0" borderId="3" xfId="0" applyNumberFormat="1" applyFill="1" applyBorder="1"/>
    <xf numFmtId="3" fontId="5" fillId="0" borderId="0" xfId="3" quotePrefix="1" applyNumberFormat="1" applyFont="1" applyFill="1"/>
    <xf numFmtId="37" fontId="5" fillId="0" borderId="0" xfId="3" applyNumberFormat="1" applyFont="1" applyFill="1" applyAlignment="1" applyProtection="1">
      <alignment horizontal="left"/>
    </xf>
    <xf numFmtId="37" fontId="5" fillId="0" borderId="0" xfId="0" applyNumberFormat="1" applyFont="1" applyFill="1"/>
    <xf numFmtId="37" fontId="7" fillId="0" borderId="0" xfId="0" applyNumberFormat="1" applyFont="1" applyFill="1"/>
    <xf numFmtId="37" fontId="5" fillId="2" borderId="0" xfId="0" applyNumberFormat="1" applyFont="1" applyFill="1"/>
    <xf numFmtId="37" fontId="5" fillId="0" borderId="0" xfId="3" applyNumberFormat="1" applyFont="1" applyFill="1" applyBorder="1" applyAlignment="1" applyProtection="1"/>
    <xf numFmtId="3" fontId="9" fillId="0" borderId="0" xfId="3" applyNumberFormat="1" applyFont="1" applyFill="1" applyAlignment="1"/>
    <xf numFmtId="3" fontId="5" fillId="0" borderId="0" xfId="3" applyNumberFormat="1" applyFont="1" applyFill="1" applyAlignment="1"/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3" fontId="6" fillId="0" borderId="0" xfId="3" applyNumberFormat="1" applyFont="1" applyFill="1" applyAlignment="1"/>
    <xf numFmtId="3" fontId="5" fillId="0" borderId="0" xfId="3" applyNumberFormat="1" applyFont="1" applyFill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Fill="1" applyBorder="1" applyAlignment="1">
      <alignment horizontal="center"/>
    </xf>
    <xf numFmtId="3" fontId="3" fillId="0" borderId="0" xfId="3" applyNumberFormat="1" applyFont="1" applyFill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37" fontId="3" fillId="0" borderId="3" xfId="0" quotePrefix="1" applyNumberFormat="1" applyFont="1" applyFill="1" applyBorder="1" applyAlignment="1">
      <alignment horizontal="center"/>
    </xf>
    <xf numFmtId="37" fontId="0" fillId="0" borderId="0" xfId="1" applyNumberFormat="1" applyFont="1" applyFill="1" applyBorder="1"/>
    <xf numFmtId="37" fontId="11" fillId="0" borderId="0" xfId="1" applyNumberFormat="1" applyFont="1" applyFill="1" applyBorder="1"/>
    <xf numFmtId="37" fontId="12" fillId="0" borderId="0" xfId="1" applyNumberFormat="1" applyFont="1" applyFill="1" applyBorder="1"/>
    <xf numFmtId="37" fontId="1" fillId="0" borderId="5" xfId="3" applyNumberFormat="1" applyFont="1" applyFill="1" applyBorder="1" applyAlignment="1" applyProtection="1"/>
    <xf numFmtId="37" fontId="1" fillId="0" borderId="1" xfId="3" applyNumberFormat="1" applyFont="1" applyFill="1" applyBorder="1" applyAlignment="1" applyProtection="1"/>
    <xf numFmtId="37" fontId="0" fillId="0" borderId="1" xfId="0" applyNumberFormat="1" applyFill="1" applyBorder="1"/>
    <xf numFmtId="37" fontId="12" fillId="0" borderId="1" xfId="1" applyNumberFormat="1" applyFont="1" applyFill="1" applyBorder="1"/>
    <xf numFmtId="37" fontId="0" fillId="0" borderId="6" xfId="0" applyNumberFormat="1" applyFill="1" applyBorder="1"/>
    <xf numFmtId="37" fontId="7" fillId="0" borderId="0" xfId="2" applyNumberFormat="1" applyFont="1" applyFill="1"/>
    <xf numFmtId="37" fontId="5" fillId="0" borderId="0" xfId="3" applyNumberFormat="1" applyFont="1" applyFill="1" applyBorder="1" applyAlignment="1" applyProtection="1">
      <alignment horizontal="left"/>
    </xf>
    <xf numFmtId="37" fontId="5" fillId="0" borderId="2" xfId="3" applyNumberFormat="1" applyFont="1" applyFill="1" applyBorder="1" applyAlignment="1" applyProtection="1"/>
    <xf numFmtId="37" fontId="5" fillId="0" borderId="7" xfId="3" applyNumberFormat="1" applyFont="1" applyFill="1" applyBorder="1" applyAlignment="1" applyProtection="1"/>
    <xf numFmtId="0" fontId="8" fillId="0" borderId="0" xfId="0" applyFont="1" applyFill="1"/>
    <xf numFmtId="39" fontId="8" fillId="0" borderId="0" xfId="0" applyNumberFormat="1" applyFont="1" applyFill="1"/>
    <xf numFmtId="39" fontId="0" fillId="0" borderId="0" xfId="0" applyNumberFormat="1" applyFill="1" applyBorder="1"/>
    <xf numFmtId="39" fontId="0" fillId="0" borderId="0" xfId="0" applyNumberFormat="1" applyFill="1"/>
    <xf numFmtId="3" fontId="5" fillId="0" borderId="0" xfId="3" applyNumberFormat="1" applyFont="1" applyFill="1" applyBorder="1" applyAlignment="1"/>
    <xf numFmtId="0" fontId="0" fillId="0" borderId="8" xfId="0" applyFill="1" applyBorder="1"/>
    <xf numFmtId="0" fontId="0" fillId="0" borderId="0" xfId="0" applyFill="1" applyAlignment="1">
      <alignment horizontal="center"/>
    </xf>
    <xf numFmtId="3" fontId="5" fillId="0" borderId="0" xfId="3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3" fontId="5" fillId="0" borderId="0" xfId="3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3" fontId="3" fillId="0" borderId="0" xfId="3" applyNumberFormat="1" applyFont="1" applyFill="1" applyAlignment="1" applyProtection="1">
      <alignment horizontal="center"/>
    </xf>
    <xf numFmtId="37" fontId="1" fillId="0" borderId="3" xfId="3" applyNumberFormat="1" applyFont="1" applyFill="1" applyBorder="1" applyAlignment="1" applyProtection="1"/>
    <xf numFmtId="37" fontId="1" fillId="0" borderId="4" xfId="3" applyNumberFormat="1" applyFont="1" applyFill="1" applyBorder="1" applyProtection="1"/>
    <xf numFmtId="37" fontId="1" fillId="0" borderId="0" xfId="3" applyNumberFormat="1" applyFont="1" applyFill="1" applyBorder="1" applyProtection="1"/>
    <xf numFmtId="37" fontId="1" fillId="0" borderId="0" xfId="0" applyNumberFormat="1" applyFont="1" applyFill="1" applyBorder="1"/>
    <xf numFmtId="37" fontId="1" fillId="0" borderId="3" xfId="3" applyNumberFormat="1" applyFont="1" applyFill="1" applyBorder="1" applyProtection="1"/>
    <xf numFmtId="37" fontId="1" fillId="0" borderId="0" xfId="3" applyNumberFormat="1" applyFont="1" applyFill="1" applyProtection="1"/>
    <xf numFmtId="37" fontId="1" fillId="0" borderId="0" xfId="0" applyNumberFormat="1" applyFont="1" applyFill="1"/>
    <xf numFmtId="39" fontId="1" fillId="0" borderId="0" xfId="3" applyNumberFormat="1" applyFont="1" applyFill="1" applyBorder="1" applyAlignment="1" applyProtection="1"/>
    <xf numFmtId="39" fontId="0" fillId="0" borderId="1" xfId="0" applyNumberFormat="1" applyFill="1" applyBorder="1"/>
    <xf numFmtId="37" fontId="1" fillId="0" borderId="1" xfId="3" applyNumberFormat="1" applyFont="1" applyFill="1" applyBorder="1" applyProtection="1"/>
    <xf numFmtId="37" fontId="5" fillId="0" borderId="2" xfId="0" applyNumberFormat="1" applyFont="1" applyFill="1" applyBorder="1"/>
    <xf numFmtId="37" fontId="5" fillId="0" borderId="0" xfId="0" applyNumberFormat="1" applyFont="1" applyFill="1" applyBorder="1"/>
    <xf numFmtId="0" fontId="8" fillId="0" borderId="0" xfId="0" applyFont="1" applyFill="1" applyBorder="1"/>
    <xf numFmtId="3" fontId="5" fillId="0" borderId="9" xfId="3" applyNumberFormat="1" applyFont="1" applyFill="1" applyBorder="1" applyAlignment="1">
      <alignment horizontal="center"/>
    </xf>
    <xf numFmtId="3" fontId="5" fillId="0" borderId="10" xfId="3" applyNumberFormat="1" applyFont="1" applyFill="1" applyBorder="1" applyAlignment="1">
      <alignment horizontal="center"/>
    </xf>
    <xf numFmtId="3" fontId="5" fillId="0" borderId="11" xfId="3" applyNumberFormat="1" applyFont="1" applyFill="1" applyBorder="1" applyAlignment="1">
      <alignment horizontal="center"/>
    </xf>
    <xf numFmtId="3" fontId="5" fillId="0" borderId="12" xfId="3" applyNumberFormat="1" applyFont="1" applyFill="1" applyBorder="1" applyAlignment="1" applyProtection="1">
      <alignment horizontal="center"/>
    </xf>
    <xf numFmtId="3" fontId="5" fillId="0" borderId="4" xfId="3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5" fillId="0" borderId="3" xfId="3" applyNumberFormat="1" applyFont="1" applyFill="1" applyBorder="1" applyAlignment="1">
      <alignment horizontal="center"/>
    </xf>
    <xf numFmtId="3" fontId="5" fillId="0" borderId="4" xfId="3" applyNumberFormat="1" applyFont="1" applyFill="1" applyBorder="1" applyAlignment="1" applyProtection="1">
      <alignment horizontal="center"/>
    </xf>
    <xf numFmtId="3" fontId="5" fillId="0" borderId="0" xfId="3" applyNumberFormat="1" applyFont="1" applyFill="1" applyBorder="1" applyAlignment="1" applyProtection="1">
      <alignment horizontal="center"/>
    </xf>
    <xf numFmtId="3" fontId="5" fillId="0" borderId="9" xfId="3" applyNumberFormat="1" applyFont="1" applyFill="1" applyBorder="1" applyAlignment="1" applyProtection="1">
      <alignment horizontal="center"/>
    </xf>
    <xf numFmtId="3" fontId="5" fillId="0" borderId="10" xfId="3" applyNumberFormat="1" applyFont="1" applyFill="1" applyBorder="1" applyAlignment="1" applyProtection="1">
      <alignment horizontal="center"/>
    </xf>
    <xf numFmtId="3" fontId="5" fillId="0" borderId="11" xfId="3" applyNumberFormat="1" applyFont="1" applyFill="1" applyBorder="1" applyAlignment="1" applyProtection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5" fillId="0" borderId="1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_BUD-78-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H17" sqref="H17"/>
    </sheetView>
  </sheetViews>
  <sheetFormatPr defaultRowHeight="12.5" x14ac:dyDescent="0.25"/>
  <cols>
    <col min="1" max="1" width="4.90625" style="7" customWidth="1"/>
    <col min="2" max="2" width="23" style="7" customWidth="1"/>
    <col min="3" max="3" width="16.08984375" bestFit="1" customWidth="1"/>
    <col min="4" max="5" width="12.54296875" bestFit="1" customWidth="1"/>
  </cols>
  <sheetData>
    <row r="1" spans="1:8" ht="13" x14ac:dyDescent="0.3">
      <c r="A1" s="19" t="s">
        <v>113</v>
      </c>
      <c r="B1" s="1"/>
    </row>
    <row r="2" spans="1:8" ht="13" x14ac:dyDescent="0.3">
      <c r="A2" s="1" t="s">
        <v>107</v>
      </c>
      <c r="B2" s="1"/>
    </row>
    <row r="3" spans="1:8" s="10" customFormat="1" ht="13" x14ac:dyDescent="0.3">
      <c r="A3" s="21" t="s">
        <v>132</v>
      </c>
      <c r="B3" s="2"/>
      <c r="C3" s="8" t="s">
        <v>108</v>
      </c>
      <c r="D3" s="9" t="s">
        <v>109</v>
      </c>
      <c r="E3" s="11"/>
    </row>
    <row r="4" spans="1:8" s="10" customFormat="1" ht="13" x14ac:dyDescent="0.3">
      <c r="A4" s="2"/>
      <c r="B4" s="2"/>
      <c r="C4" s="11" t="s">
        <v>128</v>
      </c>
      <c r="D4" s="11"/>
      <c r="E4" s="11"/>
    </row>
    <row r="5" spans="1:8" s="10" customFormat="1" ht="13" x14ac:dyDescent="0.3">
      <c r="A5" s="3" t="s">
        <v>0</v>
      </c>
      <c r="B5" s="3" t="s">
        <v>1</v>
      </c>
      <c r="C5" s="14" t="s">
        <v>130</v>
      </c>
      <c r="D5" s="14" t="s">
        <v>111</v>
      </c>
      <c r="E5" s="14" t="s">
        <v>110</v>
      </c>
    </row>
    <row r="6" spans="1:8" ht="13" x14ac:dyDescent="0.3">
      <c r="A6" s="4" t="s">
        <v>2</v>
      </c>
      <c r="B6" s="5" t="s">
        <v>3</v>
      </c>
      <c r="C6" s="12">
        <f>+' I&amp;R '!E6</f>
        <v>20590</v>
      </c>
      <c r="D6" s="12">
        <f>+ADRC!E6</f>
        <v>0</v>
      </c>
      <c r="E6" s="15">
        <f t="shared" ref="E6:E37" si="0">SUM(C6:D6)</f>
        <v>20590</v>
      </c>
      <c r="H6" s="12"/>
    </row>
    <row r="7" spans="1:8" ht="13" x14ac:dyDescent="0.3">
      <c r="A7" s="4" t="s">
        <v>4</v>
      </c>
      <c r="B7" s="5" t="s">
        <v>5</v>
      </c>
      <c r="C7" s="12">
        <f>+' I&amp;R '!E7</f>
        <v>28480</v>
      </c>
      <c r="D7" s="12">
        <f>+ADRC!E7</f>
        <v>86612</v>
      </c>
      <c r="E7" s="15">
        <f t="shared" si="0"/>
        <v>115092</v>
      </c>
      <c r="H7" s="12"/>
    </row>
    <row r="8" spans="1:8" ht="13" x14ac:dyDescent="0.3">
      <c r="A8" s="4" t="s">
        <v>6</v>
      </c>
      <c r="B8" s="5" t="s">
        <v>7</v>
      </c>
      <c r="C8" s="12">
        <f>+' I&amp;R '!E8</f>
        <v>19400</v>
      </c>
      <c r="D8" s="12">
        <f>+ADRC!E8</f>
        <v>0</v>
      </c>
      <c r="E8" s="15">
        <f t="shared" si="0"/>
        <v>19400</v>
      </c>
      <c r="H8" s="12"/>
    </row>
    <row r="9" spans="1:8" ht="13" x14ac:dyDescent="0.3">
      <c r="A9" s="4" t="s">
        <v>8</v>
      </c>
      <c r="B9" s="5" t="s">
        <v>9</v>
      </c>
      <c r="C9" s="12">
        <f>+' I&amp;R '!E9</f>
        <v>71296</v>
      </c>
      <c r="D9" s="12">
        <f>+ADRC!E9</f>
        <v>0</v>
      </c>
      <c r="E9" s="15">
        <f t="shared" si="0"/>
        <v>71296</v>
      </c>
      <c r="H9" s="12"/>
    </row>
    <row r="10" spans="1:8" ht="13" x14ac:dyDescent="0.3">
      <c r="A10" s="4" t="s">
        <v>10</v>
      </c>
      <c r="B10" s="5" t="s">
        <v>11</v>
      </c>
      <c r="C10" s="12">
        <f>+' I&amp;R '!E10</f>
        <v>22328</v>
      </c>
      <c r="D10" s="12">
        <f>+ADRC!E10</f>
        <v>0</v>
      </c>
      <c r="E10" s="15">
        <f t="shared" si="0"/>
        <v>22328</v>
      </c>
      <c r="H10" s="12"/>
    </row>
    <row r="11" spans="1:8" ht="13" x14ac:dyDescent="0.3">
      <c r="A11" s="4" t="s">
        <v>12</v>
      </c>
      <c r="B11" s="5" t="s">
        <v>13</v>
      </c>
      <c r="C11" s="12">
        <f>+' I&amp;R '!E11</f>
        <v>233098</v>
      </c>
      <c r="D11" s="12">
        <f>+ADRC!E11</f>
        <v>0</v>
      </c>
      <c r="E11" s="15">
        <f t="shared" si="0"/>
        <v>233098</v>
      </c>
      <c r="H11" s="12"/>
    </row>
    <row r="12" spans="1:8" ht="13" x14ac:dyDescent="0.3">
      <c r="A12" s="4" t="s">
        <v>14</v>
      </c>
      <c r="B12" s="5" t="s">
        <v>15</v>
      </c>
      <c r="C12" s="12">
        <f>+' I&amp;R '!E12</f>
        <v>117628</v>
      </c>
      <c r="D12" s="12">
        <f>+ADRC!E12</f>
        <v>91809</v>
      </c>
      <c r="E12" s="15">
        <f t="shared" si="0"/>
        <v>209437</v>
      </c>
      <c r="H12" s="12"/>
    </row>
    <row r="13" spans="1:8" ht="13" x14ac:dyDescent="0.3">
      <c r="A13" s="4" t="s">
        <v>16</v>
      </c>
      <c r="B13" s="5" t="s">
        <v>17</v>
      </c>
      <c r="C13" s="12">
        <f>+' I&amp;R '!E13</f>
        <v>26362</v>
      </c>
      <c r="D13" s="12">
        <f>+ADRC!E13</f>
        <v>194725</v>
      </c>
      <c r="E13" s="15">
        <f t="shared" si="0"/>
        <v>221087</v>
      </c>
      <c r="H13" s="12"/>
    </row>
    <row r="14" spans="1:8" ht="13" x14ac:dyDescent="0.3">
      <c r="A14" s="4" t="s">
        <v>18</v>
      </c>
      <c r="B14" s="5" t="s">
        <v>19</v>
      </c>
      <c r="C14" s="12">
        <f>+' I&amp;R '!E14</f>
        <v>43882</v>
      </c>
      <c r="D14" s="12">
        <f>+ADRC!E14</f>
        <v>88965</v>
      </c>
      <c r="E14" s="15">
        <f t="shared" si="0"/>
        <v>132847</v>
      </c>
      <c r="H14" s="12"/>
    </row>
    <row r="15" spans="1:8" ht="13" x14ac:dyDescent="0.3">
      <c r="A15" s="4" t="s">
        <v>20</v>
      </c>
      <c r="B15" s="5" t="s">
        <v>21</v>
      </c>
      <c r="C15" s="12">
        <f>+' I&amp;R '!E15</f>
        <v>6608</v>
      </c>
      <c r="D15" s="12">
        <f>+ADRC!E15</f>
        <v>0</v>
      </c>
      <c r="E15" s="15">
        <f t="shared" si="0"/>
        <v>6608</v>
      </c>
      <c r="H15" s="12"/>
    </row>
    <row r="16" spans="1:8" ht="13" x14ac:dyDescent="0.3">
      <c r="A16" s="32" t="s">
        <v>22</v>
      </c>
      <c r="B16" s="33" t="s">
        <v>23</v>
      </c>
      <c r="C16" s="29">
        <f>+' I&amp;R '!E16</f>
        <v>166862</v>
      </c>
      <c r="D16" s="29">
        <f>+ADRC!E16</f>
        <v>0</v>
      </c>
      <c r="E16" s="34">
        <f t="shared" si="0"/>
        <v>166862</v>
      </c>
      <c r="H16" s="12"/>
    </row>
    <row r="17" spans="1:8" ht="13" x14ac:dyDescent="0.3">
      <c r="A17" s="32" t="s">
        <v>24</v>
      </c>
      <c r="B17" s="33" t="s">
        <v>25</v>
      </c>
      <c r="C17" s="29">
        <f>+' I&amp;R '!E17</f>
        <v>70824</v>
      </c>
      <c r="D17" s="29">
        <f>+ADRC!E17</f>
        <v>0</v>
      </c>
      <c r="E17" s="34">
        <f t="shared" si="0"/>
        <v>70824</v>
      </c>
      <c r="H17" s="12"/>
    </row>
    <row r="18" spans="1:8" ht="13" x14ac:dyDescent="0.3">
      <c r="A18" s="32" t="s">
        <v>26</v>
      </c>
      <c r="B18" s="33" t="s">
        <v>27</v>
      </c>
      <c r="C18" s="29">
        <f>+' I&amp;R '!E18</f>
        <v>29262</v>
      </c>
      <c r="D18" s="29">
        <f>+ADRC!E18</f>
        <v>0</v>
      </c>
      <c r="E18" s="34">
        <f t="shared" si="0"/>
        <v>29262</v>
      </c>
      <c r="H18" s="12"/>
    </row>
    <row r="19" spans="1:8" ht="13" x14ac:dyDescent="0.3">
      <c r="A19" s="32" t="s">
        <v>28</v>
      </c>
      <c r="B19" s="33" t="s">
        <v>29</v>
      </c>
      <c r="C19" s="29">
        <f>+' I&amp;R '!E19</f>
        <v>78084</v>
      </c>
      <c r="D19" s="29">
        <f>+ADRC!E19</f>
        <v>0</v>
      </c>
      <c r="E19" s="34">
        <f t="shared" si="0"/>
        <v>78084</v>
      </c>
      <c r="H19" s="12"/>
    </row>
    <row r="20" spans="1:8" ht="13" x14ac:dyDescent="0.3">
      <c r="A20" s="32" t="s">
        <v>30</v>
      </c>
      <c r="B20" s="33" t="s">
        <v>31</v>
      </c>
      <c r="C20" s="29">
        <f>+' I&amp;R '!E20</f>
        <v>22062</v>
      </c>
      <c r="D20" s="29">
        <f>+ADRC!E20</f>
        <v>0</v>
      </c>
      <c r="E20" s="34">
        <f t="shared" si="0"/>
        <v>22062</v>
      </c>
      <c r="H20" s="12"/>
    </row>
    <row r="21" spans="1:8" ht="13" x14ac:dyDescent="0.3">
      <c r="A21" s="32" t="s">
        <v>32</v>
      </c>
      <c r="B21" s="33" t="s">
        <v>33</v>
      </c>
      <c r="C21" s="29">
        <f>+' I&amp;R '!E21</f>
        <v>12924</v>
      </c>
      <c r="D21" s="29">
        <f>+ADRC!E21</f>
        <v>0</v>
      </c>
      <c r="E21" s="34">
        <f t="shared" si="0"/>
        <v>12924</v>
      </c>
      <c r="H21" s="12"/>
    </row>
    <row r="22" spans="1:8" ht="13" x14ac:dyDescent="0.3">
      <c r="A22" s="32" t="s">
        <v>34</v>
      </c>
      <c r="B22" s="33" t="s">
        <v>35</v>
      </c>
      <c r="C22" s="29">
        <f>+' I&amp;R '!E22</f>
        <v>132296</v>
      </c>
      <c r="D22" s="29">
        <f>+ADRC!E22</f>
        <v>107683</v>
      </c>
      <c r="E22" s="34">
        <f t="shared" si="0"/>
        <v>239979</v>
      </c>
      <c r="H22" s="12"/>
    </row>
    <row r="23" spans="1:8" ht="13" x14ac:dyDescent="0.3">
      <c r="A23" s="4" t="s">
        <v>36</v>
      </c>
      <c r="B23" s="5" t="s">
        <v>37</v>
      </c>
      <c r="C23" s="12">
        <f>+' I&amp;R '!E23</f>
        <v>760</v>
      </c>
      <c r="D23" s="12">
        <f>+ADRC!E23</f>
        <v>0</v>
      </c>
      <c r="E23" s="15">
        <f t="shared" si="0"/>
        <v>760</v>
      </c>
      <c r="H23" s="12"/>
    </row>
    <row r="24" spans="1:8" ht="13" x14ac:dyDescent="0.3">
      <c r="A24" s="4" t="s">
        <v>38</v>
      </c>
      <c r="B24" s="5" t="s">
        <v>39</v>
      </c>
      <c r="C24" s="12">
        <f>+' I&amp;R '!E24</f>
        <v>41316</v>
      </c>
      <c r="D24" s="12">
        <f>+ADRC!E24</f>
        <v>0</v>
      </c>
      <c r="E24" s="15">
        <f t="shared" si="0"/>
        <v>41316</v>
      </c>
      <c r="H24" s="12"/>
    </row>
    <row r="25" spans="1:8" ht="13" x14ac:dyDescent="0.3">
      <c r="A25" s="4" t="s">
        <v>40</v>
      </c>
      <c r="B25" s="5" t="s">
        <v>41</v>
      </c>
      <c r="C25" s="12">
        <f>+' I&amp;R '!E25</f>
        <v>7082</v>
      </c>
      <c r="D25" s="12">
        <f>+ADRC!E25</f>
        <v>0</v>
      </c>
      <c r="E25" s="15">
        <f t="shared" si="0"/>
        <v>7082</v>
      </c>
      <c r="H25" s="12"/>
    </row>
    <row r="26" spans="1:8" ht="13" x14ac:dyDescent="0.3">
      <c r="A26" s="4" t="s">
        <v>42</v>
      </c>
      <c r="B26" s="5" t="s">
        <v>43</v>
      </c>
      <c r="C26" s="12">
        <f>+' I&amp;R '!E26</f>
        <v>258612</v>
      </c>
      <c r="D26" s="12">
        <f>+ADRC!E26</f>
        <v>151053</v>
      </c>
      <c r="E26" s="15">
        <f t="shared" si="0"/>
        <v>409665</v>
      </c>
      <c r="H26" s="12"/>
    </row>
    <row r="27" spans="1:8" ht="13" x14ac:dyDescent="0.3">
      <c r="A27" s="4" t="s">
        <v>44</v>
      </c>
      <c r="B27" s="5" t="s">
        <v>45</v>
      </c>
      <c r="C27" s="12">
        <f>+' I&amp;R '!E27</f>
        <v>36544</v>
      </c>
      <c r="D27" s="12">
        <f>+ADRC!E27</f>
        <v>0</v>
      </c>
      <c r="E27" s="15">
        <f t="shared" si="0"/>
        <v>36544</v>
      </c>
      <c r="H27" s="12"/>
    </row>
    <row r="28" spans="1:8" ht="13" x14ac:dyDescent="0.3">
      <c r="A28" s="4" t="s">
        <v>46</v>
      </c>
      <c r="B28" s="5" t="s">
        <v>47</v>
      </c>
      <c r="C28" s="12">
        <f>+' I&amp;R '!E28</f>
        <v>34704</v>
      </c>
      <c r="D28" s="12">
        <f>+ADRC!E28</f>
        <v>0</v>
      </c>
      <c r="E28" s="15">
        <f t="shared" si="0"/>
        <v>34704</v>
      </c>
      <c r="H28" s="12"/>
    </row>
    <row r="29" spans="1:8" ht="13" x14ac:dyDescent="0.3">
      <c r="A29" s="4" t="s">
        <v>48</v>
      </c>
      <c r="B29" s="5" t="s">
        <v>49</v>
      </c>
      <c r="C29" s="12">
        <f>+' I&amp;R '!E29</f>
        <v>44022</v>
      </c>
      <c r="D29" s="12">
        <f>+ADRC!E29</f>
        <v>0</v>
      </c>
      <c r="E29" s="15">
        <f t="shared" si="0"/>
        <v>44022</v>
      </c>
      <c r="H29" s="12"/>
    </row>
    <row r="30" spans="1:8" ht="13" x14ac:dyDescent="0.3">
      <c r="A30" s="4" t="s">
        <v>50</v>
      </c>
      <c r="B30" s="5" t="s">
        <v>51</v>
      </c>
      <c r="C30" s="12">
        <f>+' I&amp;R '!E30</f>
        <v>101090</v>
      </c>
      <c r="D30" s="12">
        <f>+ADRC!E30</f>
        <v>0</v>
      </c>
      <c r="E30" s="15">
        <f t="shared" si="0"/>
        <v>101090</v>
      </c>
      <c r="H30" s="12"/>
    </row>
    <row r="31" spans="1:8" ht="13" x14ac:dyDescent="0.3">
      <c r="A31" s="4" t="s">
        <v>52</v>
      </c>
      <c r="B31" s="5" t="s">
        <v>53</v>
      </c>
      <c r="C31" s="12">
        <f>+' I&amp;R '!E31</f>
        <v>115340</v>
      </c>
      <c r="D31" s="12">
        <f>+ADRC!E31</f>
        <v>123481</v>
      </c>
      <c r="E31" s="15">
        <f t="shared" si="0"/>
        <v>238821</v>
      </c>
      <c r="H31" s="12"/>
    </row>
    <row r="32" spans="1:8" ht="13" x14ac:dyDescent="0.3">
      <c r="A32" s="4" t="s">
        <v>54</v>
      </c>
      <c r="B32" s="5" t="s">
        <v>55</v>
      </c>
      <c r="C32" s="12">
        <f>+' I&amp;R '!E32</f>
        <v>133468</v>
      </c>
      <c r="D32" s="12">
        <f>+ADRC!E32</f>
        <v>0</v>
      </c>
      <c r="E32" s="15">
        <f t="shared" si="0"/>
        <v>133468</v>
      </c>
      <c r="H32" s="12"/>
    </row>
    <row r="33" spans="1:8" ht="13" x14ac:dyDescent="0.3">
      <c r="A33" s="4" t="s">
        <v>56</v>
      </c>
      <c r="B33" s="5" t="s">
        <v>57</v>
      </c>
      <c r="C33" s="12">
        <f>+' I&amp;R '!E33</f>
        <v>57008</v>
      </c>
      <c r="D33" s="12">
        <v>167038</v>
      </c>
      <c r="E33" s="15">
        <f t="shared" si="0"/>
        <v>224046</v>
      </c>
      <c r="H33" s="12"/>
    </row>
    <row r="34" spans="1:8" ht="13" x14ac:dyDescent="0.3">
      <c r="A34" s="4" t="s">
        <v>58</v>
      </c>
      <c r="B34" s="5" t="s">
        <v>59</v>
      </c>
      <c r="C34" s="12">
        <f>+' I&amp;R '!E34</f>
        <v>106634</v>
      </c>
      <c r="D34" s="12">
        <v>0</v>
      </c>
      <c r="E34" s="15">
        <f t="shared" si="0"/>
        <v>106634</v>
      </c>
      <c r="F34" s="12"/>
      <c r="H34" s="12"/>
    </row>
    <row r="35" spans="1:8" ht="13" x14ac:dyDescent="0.3">
      <c r="A35" s="4" t="s">
        <v>60</v>
      </c>
      <c r="B35" s="5" t="s">
        <v>61</v>
      </c>
      <c r="C35" s="12">
        <f>+' I&amp;R '!E35</f>
        <v>136818</v>
      </c>
      <c r="D35" s="12">
        <f>+ADRC!E35</f>
        <v>0</v>
      </c>
      <c r="E35" s="15">
        <f t="shared" si="0"/>
        <v>136818</v>
      </c>
      <c r="H35" s="12"/>
    </row>
    <row r="36" spans="1:8" ht="13" x14ac:dyDescent="0.3">
      <c r="A36" s="4" t="s">
        <v>62</v>
      </c>
      <c r="B36" s="5" t="s">
        <v>63</v>
      </c>
      <c r="C36" s="12">
        <f>+' I&amp;R '!E36</f>
        <v>689084</v>
      </c>
      <c r="D36" s="12">
        <v>200915</v>
      </c>
      <c r="E36" s="15">
        <f t="shared" si="0"/>
        <v>889999</v>
      </c>
      <c r="F36" s="12"/>
      <c r="H36" s="12"/>
    </row>
    <row r="37" spans="1:8" ht="13" x14ac:dyDescent="0.3">
      <c r="A37" s="4" t="s">
        <v>64</v>
      </c>
      <c r="B37" s="5" t="s">
        <v>65</v>
      </c>
      <c r="C37" s="12">
        <f>+' I&amp;R '!E37</f>
        <v>228796</v>
      </c>
      <c r="D37" s="12">
        <f>+ADRC!E37</f>
        <v>0</v>
      </c>
      <c r="E37" s="15">
        <f t="shared" si="0"/>
        <v>228796</v>
      </c>
      <c r="H37" s="12"/>
    </row>
    <row r="38" spans="1:8" ht="13" x14ac:dyDescent="0.3">
      <c r="A38" s="4" t="s">
        <v>66</v>
      </c>
      <c r="B38" s="5" t="s">
        <v>67</v>
      </c>
      <c r="C38" s="12">
        <f>+' I&amp;R '!E38</f>
        <v>148534</v>
      </c>
      <c r="D38" s="12">
        <f>+ADRC!E38</f>
        <v>83210</v>
      </c>
      <c r="E38" s="15">
        <f t="shared" ref="E38:E57" si="1">SUM(C38:D38)</f>
        <v>231744</v>
      </c>
      <c r="H38" s="12"/>
    </row>
    <row r="39" spans="1:8" ht="13" x14ac:dyDescent="0.3">
      <c r="A39" s="4" t="s">
        <v>68</v>
      </c>
      <c r="B39" s="5" t="s">
        <v>69</v>
      </c>
      <c r="C39" s="12">
        <f>+' I&amp;R '!E39</f>
        <v>14136</v>
      </c>
      <c r="D39" s="12">
        <f>+ADRC!E39</f>
        <v>0</v>
      </c>
      <c r="E39" s="15">
        <f t="shared" si="1"/>
        <v>14136</v>
      </c>
      <c r="H39" s="12"/>
    </row>
    <row r="40" spans="1:8" ht="13" x14ac:dyDescent="0.3">
      <c r="A40" s="4" t="s">
        <v>70</v>
      </c>
      <c r="B40" s="5" t="s">
        <v>71</v>
      </c>
      <c r="C40" s="12">
        <f>+' I&amp;R '!E40</f>
        <v>11276</v>
      </c>
      <c r="D40" s="12">
        <f>+ADRC!E40</f>
        <v>0</v>
      </c>
      <c r="E40" s="15">
        <f t="shared" si="1"/>
        <v>11276</v>
      </c>
      <c r="H40" s="12"/>
    </row>
    <row r="41" spans="1:8" ht="13" x14ac:dyDescent="0.3">
      <c r="A41" s="4" t="s">
        <v>72</v>
      </c>
      <c r="B41" s="5" t="s">
        <v>73</v>
      </c>
      <c r="C41" s="12">
        <f>+' I&amp;R '!E41</f>
        <v>15342</v>
      </c>
      <c r="D41" s="12">
        <f>+ADRC!E41</f>
        <v>56313</v>
      </c>
      <c r="E41" s="15">
        <f t="shared" si="1"/>
        <v>71655</v>
      </c>
      <c r="H41" s="12"/>
    </row>
    <row r="42" spans="1:8" ht="13" x14ac:dyDescent="0.3">
      <c r="A42" s="4" t="s">
        <v>74</v>
      </c>
      <c r="B42" s="5" t="s">
        <v>75</v>
      </c>
      <c r="C42" s="12">
        <f>+' I&amp;R '!E42</f>
        <v>24878</v>
      </c>
      <c r="D42" s="12">
        <f>+ADRC!E42</f>
        <v>0</v>
      </c>
      <c r="E42" s="15">
        <f t="shared" si="1"/>
        <v>24878</v>
      </c>
      <c r="H42" s="12"/>
    </row>
    <row r="43" spans="1:8" ht="13" x14ac:dyDescent="0.3">
      <c r="A43" s="4" t="s">
        <v>76</v>
      </c>
      <c r="B43" s="5" t="s">
        <v>77</v>
      </c>
      <c r="C43" s="12">
        <f>+' I&amp;R '!E43</f>
        <v>130646</v>
      </c>
      <c r="D43" s="12">
        <f>+ADRC!E43</f>
        <v>0</v>
      </c>
      <c r="E43" s="15">
        <f t="shared" si="1"/>
        <v>130646</v>
      </c>
      <c r="H43" s="12"/>
    </row>
    <row r="44" spans="1:8" ht="13" x14ac:dyDescent="0.3">
      <c r="A44" s="4" t="s">
        <v>78</v>
      </c>
      <c r="B44" s="5" t="s">
        <v>79</v>
      </c>
      <c r="C44" s="12">
        <f>+' I&amp;R '!E44</f>
        <v>4688</v>
      </c>
      <c r="D44" s="12">
        <f>+ADRC!E44</f>
        <v>95145</v>
      </c>
      <c r="E44" s="15">
        <f t="shared" si="1"/>
        <v>99833</v>
      </c>
      <c r="H44" s="12"/>
    </row>
    <row r="45" spans="1:8" ht="13" x14ac:dyDescent="0.3">
      <c r="A45" s="4" t="s">
        <v>80</v>
      </c>
      <c r="B45" s="5" t="s">
        <v>81</v>
      </c>
      <c r="C45" s="12">
        <f>+' I&amp;R '!E45</f>
        <v>92862</v>
      </c>
      <c r="D45" s="12">
        <f>+ADRC!E45</f>
        <v>0</v>
      </c>
      <c r="E45" s="15">
        <f t="shared" si="1"/>
        <v>92862</v>
      </c>
      <c r="H45" s="12"/>
    </row>
    <row r="46" spans="1:8" ht="13" x14ac:dyDescent="0.3">
      <c r="A46" s="4" t="s">
        <v>82</v>
      </c>
      <c r="B46" s="5" t="s">
        <v>83</v>
      </c>
      <c r="C46" s="12">
        <f>+' I&amp;R '!E46</f>
        <v>28680</v>
      </c>
      <c r="D46" s="12">
        <f>+ADRC!E46</f>
        <v>62169</v>
      </c>
      <c r="E46" s="15">
        <f t="shared" si="1"/>
        <v>90849</v>
      </c>
      <c r="H46" s="12"/>
    </row>
    <row r="47" spans="1:8" ht="13" x14ac:dyDescent="0.3">
      <c r="A47" s="4" t="s">
        <v>84</v>
      </c>
      <c r="B47" s="5" t="s">
        <v>85</v>
      </c>
      <c r="C47" s="12">
        <f>+' I&amp;R '!E47</f>
        <v>28054</v>
      </c>
      <c r="D47" s="12">
        <f>+ADRC!E47</f>
        <v>0</v>
      </c>
      <c r="E47" s="15">
        <f t="shared" si="1"/>
        <v>28054</v>
      </c>
      <c r="H47" s="12"/>
    </row>
    <row r="48" spans="1:8" ht="13" x14ac:dyDescent="0.3">
      <c r="A48" s="4" t="s">
        <v>86</v>
      </c>
      <c r="B48" s="5" t="s">
        <v>87</v>
      </c>
      <c r="C48" s="12">
        <f>+' I&amp;R '!E48</f>
        <v>1102</v>
      </c>
      <c r="D48" s="12">
        <f>+ADRC!E48</f>
        <v>0</v>
      </c>
      <c r="E48" s="15">
        <f t="shared" si="1"/>
        <v>1102</v>
      </c>
      <c r="H48" s="12"/>
    </row>
    <row r="49" spans="1:8" ht="13" x14ac:dyDescent="0.3">
      <c r="A49" s="4" t="s">
        <v>88</v>
      </c>
      <c r="B49" s="5" t="s">
        <v>89</v>
      </c>
      <c r="C49" s="12">
        <f>+' I&amp;R '!E49</f>
        <v>12520</v>
      </c>
      <c r="D49" s="12">
        <f>+ADRC!E49</f>
        <v>0</v>
      </c>
      <c r="E49" s="15">
        <f t="shared" si="1"/>
        <v>12520</v>
      </c>
      <c r="H49" s="12"/>
    </row>
    <row r="50" spans="1:8" ht="13" x14ac:dyDescent="0.3">
      <c r="A50" s="4" t="s">
        <v>90</v>
      </c>
      <c r="B50" s="5" t="s">
        <v>91</v>
      </c>
      <c r="C50" s="12">
        <f>+' I&amp;R '!E50</f>
        <v>20960</v>
      </c>
      <c r="D50" s="12">
        <f>+ADRC!E50</f>
        <v>0</v>
      </c>
      <c r="E50" s="15">
        <f t="shared" si="1"/>
        <v>20960</v>
      </c>
      <c r="H50" s="12"/>
    </row>
    <row r="51" spans="1:8" ht="13" x14ac:dyDescent="0.3">
      <c r="A51" s="4" t="s">
        <v>92</v>
      </c>
      <c r="B51" s="5" t="s">
        <v>93</v>
      </c>
      <c r="C51" s="12">
        <f>+' I&amp;R '!E51</f>
        <v>17714</v>
      </c>
      <c r="D51" s="12">
        <f>+ADRC!E51</f>
        <v>0</v>
      </c>
      <c r="E51" s="15">
        <f t="shared" si="1"/>
        <v>17714</v>
      </c>
      <c r="H51" s="12"/>
    </row>
    <row r="52" spans="1:8" ht="13" x14ac:dyDescent="0.3">
      <c r="A52" s="4" t="s">
        <v>94</v>
      </c>
      <c r="B52" s="5" t="s">
        <v>95</v>
      </c>
      <c r="C52" s="12">
        <f>+' I&amp;R '!E52</f>
        <v>32884</v>
      </c>
      <c r="D52" s="12">
        <f>+ADRC!E52</f>
        <v>0</v>
      </c>
      <c r="E52" s="15">
        <f t="shared" si="1"/>
        <v>32884</v>
      </c>
      <c r="H52" s="12"/>
    </row>
    <row r="53" spans="1:8" ht="13" x14ac:dyDescent="0.3">
      <c r="A53" s="4" t="s">
        <v>96</v>
      </c>
      <c r="B53" s="5" t="s">
        <v>97</v>
      </c>
      <c r="C53" s="12">
        <f>+' I&amp;R '!E53</f>
        <v>73798</v>
      </c>
      <c r="D53" s="12">
        <f>+ADRC!E53</f>
        <v>0</v>
      </c>
      <c r="E53" s="15">
        <f t="shared" si="1"/>
        <v>73798</v>
      </c>
      <c r="H53" s="12"/>
    </row>
    <row r="54" spans="1:8" ht="13" x14ac:dyDescent="0.3">
      <c r="A54" s="4" t="s">
        <v>98</v>
      </c>
      <c r="B54" s="5" t="s">
        <v>99</v>
      </c>
      <c r="C54" s="12">
        <f>+' I&amp;R '!E54</f>
        <v>20136</v>
      </c>
      <c r="D54" s="12">
        <f>+ADRC!E54</f>
        <v>0</v>
      </c>
      <c r="E54" s="15">
        <f t="shared" si="1"/>
        <v>20136</v>
      </c>
      <c r="H54" s="12"/>
    </row>
    <row r="55" spans="1:8" ht="13" x14ac:dyDescent="0.3">
      <c r="A55" s="4" t="s">
        <v>100</v>
      </c>
      <c r="B55" s="5" t="s">
        <v>101</v>
      </c>
      <c r="C55" s="12">
        <f>+' I&amp;R '!E55</f>
        <v>33480</v>
      </c>
      <c r="D55" s="12">
        <f>+ADRC!E55</f>
        <v>76050</v>
      </c>
      <c r="E55" s="15">
        <f t="shared" si="1"/>
        <v>109530</v>
      </c>
      <c r="H55" s="12"/>
    </row>
    <row r="56" spans="1:8" ht="13" x14ac:dyDescent="0.3">
      <c r="A56" s="4" t="s">
        <v>102</v>
      </c>
      <c r="B56" s="5" t="s">
        <v>103</v>
      </c>
      <c r="C56" s="12">
        <f>+' I&amp;R '!E56</f>
        <v>30040</v>
      </c>
      <c r="D56" s="12">
        <f>+ADRC!E56</f>
        <v>0</v>
      </c>
      <c r="E56" s="15">
        <f t="shared" si="1"/>
        <v>30040</v>
      </c>
      <c r="H56" s="12"/>
    </row>
    <row r="57" spans="1:8" ht="13" x14ac:dyDescent="0.3">
      <c r="A57" s="4" t="s">
        <v>104</v>
      </c>
      <c r="B57" s="5" t="s">
        <v>105</v>
      </c>
      <c r="C57" s="12">
        <f>+' I&amp;R '!E57</f>
        <v>21166</v>
      </c>
      <c r="D57" s="12">
        <f>+ADRC!E57</f>
        <v>64832</v>
      </c>
      <c r="E57" s="17">
        <f t="shared" si="1"/>
        <v>85998</v>
      </c>
      <c r="H57" s="12"/>
    </row>
    <row r="58" spans="1:8" ht="13.5" thickBot="1" x14ac:dyDescent="0.35">
      <c r="A58" s="6"/>
      <c r="B58" s="5" t="s">
        <v>106</v>
      </c>
      <c r="C58" s="16">
        <f>SUM(C6:C57)</f>
        <v>3856160</v>
      </c>
      <c r="D58" s="16">
        <f>SUM(D6:D57)</f>
        <v>1650000</v>
      </c>
      <c r="E58" s="16">
        <f>SUM(E6:E57)</f>
        <v>5506160</v>
      </c>
    </row>
    <row r="59" spans="1:8" ht="13" thickTop="1" x14ac:dyDescent="0.25">
      <c r="C59" s="25"/>
      <c r="D59" s="25"/>
      <c r="E59" s="25"/>
    </row>
    <row r="61" spans="1:8" x14ac:dyDescent="0.25">
      <c r="C61" s="12"/>
      <c r="E61" s="12"/>
    </row>
  </sheetData>
  <sheetProtection algorithmName="SHA-512" hashValue="geg2JRZHX8McezZj21H4t6hJpkF7+HBen92b3A6egYgeYytRI0blfeBvjV+eRUBZKDuPojm5cOphGp7HiyXgjg==" saltValue="T1oTxQhc5Z73P48xBabsTA==" spinCount="100000" sheet="1" objects="1" scenarios="1"/>
  <phoneticPr fontId="2" type="noConversion"/>
  <pageMargins left="0.75" right="0.75" top="0.75" bottom="0.5" header="0" footer="0"/>
  <pageSetup scale="97" orientation="portrait" r:id="rId1"/>
  <headerFooter alignWithMargins="0"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9"/>
  <sheetViews>
    <sheetView zoomScaleNormal="100" workbookViewId="0">
      <pane xSplit="5" ySplit="5" topLeftCell="F9" activePane="bottomRight" state="frozen"/>
      <selection pane="topRight" activeCell="F1" sqref="F1"/>
      <selection pane="bottomLeft" activeCell="A6" sqref="A6"/>
      <selection pane="bottomRight" activeCell="E97" sqref="E97"/>
    </sheetView>
  </sheetViews>
  <sheetFormatPr defaultRowHeight="12.5" x14ac:dyDescent="0.25"/>
  <cols>
    <col min="1" max="1" width="4.90625" style="7" customWidth="1"/>
    <col min="2" max="2" width="23" style="7" customWidth="1"/>
    <col min="3" max="3" width="15.90625" bestFit="1" customWidth="1"/>
    <col min="4" max="4" width="10.36328125" bestFit="1" customWidth="1"/>
    <col min="5" max="5" width="11.36328125" bestFit="1" customWidth="1"/>
  </cols>
  <sheetData>
    <row r="1" spans="1:5" ht="13" x14ac:dyDescent="0.3">
      <c r="A1" s="19" t="s">
        <v>114</v>
      </c>
      <c r="B1" s="1"/>
    </row>
    <row r="2" spans="1:5" ht="13" x14ac:dyDescent="0.3">
      <c r="A2" s="1" t="s">
        <v>107</v>
      </c>
      <c r="B2" s="1"/>
    </row>
    <row r="3" spans="1:5" s="10" customFormat="1" ht="13" x14ac:dyDescent="0.3">
      <c r="A3" s="21" t="str">
        <f>+'Original Title XIX Allocation'!A3</f>
        <v>2023-24</v>
      </c>
      <c r="B3" s="2"/>
      <c r="C3" s="8" t="str">
        <f>+'Original Title XIX Allocation'!C3</f>
        <v>(1)</v>
      </c>
      <c r="D3" s="8" t="str">
        <f>+'Original Title XIX Allocation'!D3</f>
        <v>(2)</v>
      </c>
      <c r="E3" s="11"/>
    </row>
    <row r="4" spans="1:5" s="10" customFormat="1" ht="13" x14ac:dyDescent="0.3">
      <c r="A4" s="2"/>
      <c r="B4" s="2"/>
      <c r="C4" s="11" t="str">
        <f>+'Original Title XIX Allocation'!C4</f>
        <v>Information and</v>
      </c>
      <c r="D4" s="8"/>
      <c r="E4" s="11"/>
    </row>
    <row r="5" spans="1:5" s="10" customFormat="1" ht="13" x14ac:dyDescent="0.3">
      <c r="A5" s="3" t="s">
        <v>0</v>
      </c>
      <c r="B5" s="3" t="s">
        <v>1</v>
      </c>
      <c r="C5" s="14" t="str">
        <f>+'Original Title XIX Allocation'!C5</f>
        <v>Referral</v>
      </c>
      <c r="D5" s="20" t="str">
        <f>+'Original Title XIX Allocation'!D5</f>
        <v>ADRC</v>
      </c>
      <c r="E5" s="14" t="s">
        <v>110</v>
      </c>
    </row>
    <row r="6" spans="1:5" ht="13" x14ac:dyDescent="0.3">
      <c r="A6" s="4" t="s">
        <v>2</v>
      </c>
      <c r="B6" s="5" t="s">
        <v>3</v>
      </c>
      <c r="C6" s="12">
        <f>+' I&amp;R '!I6</f>
        <v>10490</v>
      </c>
      <c r="D6" s="12">
        <f>+ADRC!I6</f>
        <v>0</v>
      </c>
      <c r="E6" s="15">
        <f t="shared" ref="E6:E37" si="0">SUM(C6:D6)</f>
        <v>10490</v>
      </c>
    </row>
    <row r="7" spans="1:5" ht="13" x14ac:dyDescent="0.3">
      <c r="A7" s="4" t="s">
        <v>4</v>
      </c>
      <c r="B7" s="5" t="s">
        <v>5</v>
      </c>
      <c r="C7" s="12">
        <f>+' I&amp;R '!I7</f>
        <v>4904</v>
      </c>
      <c r="D7" s="12">
        <f>+ADRC!I7</f>
        <v>0</v>
      </c>
      <c r="E7" s="15">
        <f t="shared" si="0"/>
        <v>4904</v>
      </c>
    </row>
    <row r="8" spans="1:5" ht="13" x14ac:dyDescent="0.3">
      <c r="A8" s="4" t="s">
        <v>6</v>
      </c>
      <c r="B8" s="5" t="s">
        <v>7</v>
      </c>
      <c r="C8" s="12">
        <f>+' I&amp;R '!I8</f>
        <v>4492</v>
      </c>
      <c r="D8" s="12">
        <f>+ADRC!I8</f>
        <v>0</v>
      </c>
      <c r="E8" s="15">
        <f t="shared" si="0"/>
        <v>4492</v>
      </c>
    </row>
    <row r="9" spans="1:5" ht="13" x14ac:dyDescent="0.3">
      <c r="A9" s="4" t="s">
        <v>8</v>
      </c>
      <c r="B9" s="5" t="s">
        <v>9</v>
      </c>
      <c r="C9" s="12">
        <f>+' I&amp;R '!I9</f>
        <v>-9768</v>
      </c>
      <c r="D9" s="12">
        <f>+ADRC!I9</f>
        <v>0</v>
      </c>
      <c r="E9" s="15">
        <f t="shared" si="0"/>
        <v>-9768</v>
      </c>
    </row>
    <row r="10" spans="1:5" ht="13" x14ac:dyDescent="0.3">
      <c r="A10" s="4" t="s">
        <v>10</v>
      </c>
      <c r="B10" s="5" t="s">
        <v>11</v>
      </c>
      <c r="C10" s="12">
        <f>+' I&amp;R '!I10</f>
        <v>4392</v>
      </c>
      <c r="D10" s="12">
        <f>+ADRC!I10</f>
        <v>0</v>
      </c>
      <c r="E10" s="15">
        <f t="shared" si="0"/>
        <v>4392</v>
      </c>
    </row>
    <row r="11" spans="1:5" ht="13" x14ac:dyDescent="0.3">
      <c r="A11" s="4" t="s">
        <v>12</v>
      </c>
      <c r="B11" s="5" t="s">
        <v>13</v>
      </c>
      <c r="C11" s="12">
        <f>+' I&amp;R '!I11</f>
        <v>45860</v>
      </c>
      <c r="D11" s="12">
        <f>+ADRC!I11</f>
        <v>0</v>
      </c>
      <c r="E11" s="15">
        <f t="shared" si="0"/>
        <v>45860</v>
      </c>
    </row>
    <row r="12" spans="1:5" ht="13" x14ac:dyDescent="0.3">
      <c r="A12" s="4" t="s">
        <v>14</v>
      </c>
      <c r="B12" s="5" t="s">
        <v>15</v>
      </c>
      <c r="C12" s="12">
        <f>+' I&amp;R '!I12</f>
        <v>-11990</v>
      </c>
      <c r="D12" s="12">
        <f>+ADRC!I12</f>
        <v>0</v>
      </c>
      <c r="E12" s="36">
        <f t="shared" si="0"/>
        <v>-11990</v>
      </c>
    </row>
    <row r="13" spans="1:5" ht="13" x14ac:dyDescent="0.3">
      <c r="A13" s="4" t="s">
        <v>16</v>
      </c>
      <c r="B13" s="5" t="s">
        <v>17</v>
      </c>
      <c r="C13" s="12">
        <f>+' I&amp;R '!I13</f>
        <v>18526</v>
      </c>
      <c r="D13" s="12">
        <f>+ADRC!I13</f>
        <v>0</v>
      </c>
      <c r="E13" s="36">
        <f t="shared" si="0"/>
        <v>18526</v>
      </c>
    </row>
    <row r="14" spans="1:5" ht="13" x14ac:dyDescent="0.3">
      <c r="A14" s="4" t="s">
        <v>18</v>
      </c>
      <c r="B14" s="5" t="s">
        <v>19</v>
      </c>
      <c r="C14" s="12">
        <f>+' I&amp;R '!I14</f>
        <v>-6130</v>
      </c>
      <c r="D14" s="12">
        <f>+ADRC!I14</f>
        <v>-51898</v>
      </c>
      <c r="E14" s="36">
        <f t="shared" si="0"/>
        <v>-58028</v>
      </c>
    </row>
    <row r="15" spans="1:5" ht="13" x14ac:dyDescent="0.3">
      <c r="A15" s="4" t="s">
        <v>20</v>
      </c>
      <c r="B15" s="5" t="s">
        <v>21</v>
      </c>
      <c r="C15" s="12">
        <f>+' I&amp;R '!I15</f>
        <v>7200</v>
      </c>
      <c r="D15" s="12">
        <f>+ADRC!I15</f>
        <v>0</v>
      </c>
      <c r="E15" s="36">
        <f t="shared" si="0"/>
        <v>7200</v>
      </c>
    </row>
    <row r="16" spans="1:5" ht="13" x14ac:dyDescent="0.3">
      <c r="A16" s="32" t="s">
        <v>22</v>
      </c>
      <c r="B16" s="33" t="s">
        <v>23</v>
      </c>
      <c r="C16" s="12">
        <f>+' I&amp;R '!I16</f>
        <v>-18606</v>
      </c>
      <c r="D16" s="12">
        <f>+ADRC!I16</f>
        <v>51898</v>
      </c>
      <c r="E16" s="36">
        <f t="shared" si="0"/>
        <v>33292</v>
      </c>
    </row>
    <row r="17" spans="1:5" ht="13" x14ac:dyDescent="0.3">
      <c r="A17" s="32" t="s">
        <v>24</v>
      </c>
      <c r="B17" s="33" t="s">
        <v>25</v>
      </c>
      <c r="C17" s="12">
        <f>+' I&amp;R '!I17</f>
        <v>-9754</v>
      </c>
      <c r="D17" s="12">
        <f>+ADRC!I17</f>
        <v>0</v>
      </c>
      <c r="E17" s="36">
        <f t="shared" si="0"/>
        <v>-9754</v>
      </c>
    </row>
    <row r="18" spans="1:5" ht="13" x14ac:dyDescent="0.3">
      <c r="A18" s="32" t="s">
        <v>26</v>
      </c>
      <c r="B18" s="33" t="s">
        <v>27</v>
      </c>
      <c r="C18" s="12">
        <f>+' I&amp;R '!I18</f>
        <v>4696</v>
      </c>
      <c r="D18" s="12">
        <f>+ADRC!I18</f>
        <v>0</v>
      </c>
      <c r="E18" s="36">
        <f t="shared" si="0"/>
        <v>4696</v>
      </c>
    </row>
    <row r="19" spans="1:5" ht="13" x14ac:dyDescent="0.3">
      <c r="A19" s="32" t="s">
        <v>28</v>
      </c>
      <c r="B19" s="33" t="s">
        <v>29</v>
      </c>
      <c r="C19" s="12">
        <f>+' I&amp;R '!I19</f>
        <v>-10468</v>
      </c>
      <c r="D19" s="12">
        <f>+ADRC!I19</f>
        <v>0</v>
      </c>
      <c r="E19" s="36">
        <f t="shared" si="0"/>
        <v>-10468</v>
      </c>
    </row>
    <row r="20" spans="1:5" ht="13" x14ac:dyDescent="0.3">
      <c r="A20" s="32" t="s">
        <v>30</v>
      </c>
      <c r="B20" s="33" t="s">
        <v>31</v>
      </c>
      <c r="C20" s="12">
        <f>+' I&amp;R '!I20</f>
        <v>4184</v>
      </c>
      <c r="D20" s="12">
        <f>+ADRC!I20</f>
        <v>0</v>
      </c>
      <c r="E20" s="36">
        <f t="shared" si="0"/>
        <v>4184</v>
      </c>
    </row>
    <row r="21" spans="1:5" ht="13" x14ac:dyDescent="0.3">
      <c r="A21" s="32" t="s">
        <v>32</v>
      </c>
      <c r="B21" s="33" t="s">
        <v>33</v>
      </c>
      <c r="C21" s="12">
        <f>+' I&amp;R '!I21</f>
        <v>4816</v>
      </c>
      <c r="D21" s="12">
        <f>+ADRC!I21</f>
        <v>0</v>
      </c>
      <c r="E21" s="36">
        <f t="shared" si="0"/>
        <v>4816</v>
      </c>
    </row>
    <row r="22" spans="1:5" ht="13" x14ac:dyDescent="0.3">
      <c r="A22" s="32" t="s">
        <v>34</v>
      </c>
      <c r="B22" s="33" t="s">
        <v>35</v>
      </c>
      <c r="C22" s="12">
        <f>+' I&amp;R '!I22</f>
        <v>-19844</v>
      </c>
      <c r="D22" s="12">
        <f>+ADRC!I22</f>
        <v>0</v>
      </c>
      <c r="E22" s="36">
        <f t="shared" si="0"/>
        <v>-19844</v>
      </c>
    </row>
    <row r="23" spans="1:5" ht="13" x14ac:dyDescent="0.3">
      <c r="A23" s="4" t="s">
        <v>36</v>
      </c>
      <c r="B23" s="5" t="s">
        <v>37</v>
      </c>
      <c r="C23" s="12">
        <f>+' I&amp;R '!I23</f>
        <v>4448</v>
      </c>
      <c r="D23" s="12">
        <f>+ADRC!I23</f>
        <v>0</v>
      </c>
      <c r="E23" s="36">
        <f t="shared" si="0"/>
        <v>4448</v>
      </c>
    </row>
    <row r="24" spans="1:5" ht="13" x14ac:dyDescent="0.3">
      <c r="A24" s="4" t="s">
        <v>38</v>
      </c>
      <c r="B24" s="5" t="s">
        <v>39</v>
      </c>
      <c r="C24" s="12">
        <f>+' I&amp;R '!I24</f>
        <v>6098</v>
      </c>
      <c r="D24" s="12">
        <f>+ADRC!I24</f>
        <v>0</v>
      </c>
      <c r="E24" s="36">
        <f t="shared" si="0"/>
        <v>6098</v>
      </c>
    </row>
    <row r="25" spans="1:5" ht="13" x14ac:dyDescent="0.3">
      <c r="A25" s="4" t="s">
        <v>40</v>
      </c>
      <c r="B25" s="5" t="s">
        <v>41</v>
      </c>
      <c r="C25" s="12">
        <f>+' I&amp;R '!I25</f>
        <v>5068</v>
      </c>
      <c r="D25" s="12">
        <f>+ADRC!I25</f>
        <v>0</v>
      </c>
      <c r="E25" s="36">
        <f t="shared" si="0"/>
        <v>5068</v>
      </c>
    </row>
    <row r="26" spans="1:5" ht="13" x14ac:dyDescent="0.3">
      <c r="A26" s="4" t="s">
        <v>42</v>
      </c>
      <c r="B26" s="5" t="s">
        <v>43</v>
      </c>
      <c r="C26" s="12">
        <f>+' I&amp;R '!I26</f>
        <v>-38792</v>
      </c>
      <c r="D26" s="12">
        <f>+ADRC!I26</f>
        <v>0</v>
      </c>
      <c r="E26" s="36">
        <f t="shared" si="0"/>
        <v>-38792</v>
      </c>
    </row>
    <row r="27" spans="1:5" ht="13" x14ac:dyDescent="0.3">
      <c r="A27" s="4" t="s">
        <v>44</v>
      </c>
      <c r="B27" s="5" t="s">
        <v>45</v>
      </c>
      <c r="C27" s="12">
        <f>+' I&amp;R '!I27</f>
        <v>2634</v>
      </c>
      <c r="D27" s="12">
        <f>+ADRC!I27</f>
        <v>0</v>
      </c>
      <c r="E27" s="36">
        <f t="shared" si="0"/>
        <v>2634</v>
      </c>
    </row>
    <row r="28" spans="1:5" ht="13" x14ac:dyDescent="0.3">
      <c r="A28" s="4" t="s">
        <v>46</v>
      </c>
      <c r="B28" s="5" t="s">
        <v>47</v>
      </c>
      <c r="C28" s="12">
        <f>+' I&amp;R '!I28</f>
        <v>10498</v>
      </c>
      <c r="D28" s="12">
        <f>+ADRC!I28</f>
        <v>0</v>
      </c>
      <c r="E28" s="36">
        <f t="shared" si="0"/>
        <v>10498</v>
      </c>
    </row>
    <row r="29" spans="1:5" ht="13" x14ac:dyDescent="0.3">
      <c r="A29" s="4" t="s">
        <v>48</v>
      </c>
      <c r="B29" s="5" t="s">
        <v>49</v>
      </c>
      <c r="C29" s="12">
        <f>+' I&amp;R '!I29</f>
        <v>5016</v>
      </c>
      <c r="D29" s="12">
        <f>+ADRC!I29</f>
        <v>0</v>
      </c>
      <c r="E29" s="36">
        <f t="shared" si="0"/>
        <v>5016</v>
      </c>
    </row>
    <row r="30" spans="1:5" ht="13" x14ac:dyDescent="0.3">
      <c r="A30" s="4" t="s">
        <v>50</v>
      </c>
      <c r="B30" s="5" t="s">
        <v>51</v>
      </c>
      <c r="C30" s="12">
        <f>+' I&amp;R '!I30</f>
        <v>14990</v>
      </c>
      <c r="D30" s="12">
        <f>+ADRC!I30</f>
        <v>0</v>
      </c>
      <c r="E30" s="36">
        <f t="shared" si="0"/>
        <v>14990</v>
      </c>
    </row>
    <row r="31" spans="1:5" ht="13" x14ac:dyDescent="0.3">
      <c r="A31" s="4" t="s">
        <v>52</v>
      </c>
      <c r="B31" s="5" t="s">
        <v>53</v>
      </c>
      <c r="C31" s="12">
        <f>+' I&amp;R '!I31</f>
        <v>16670</v>
      </c>
      <c r="D31" s="12">
        <f>+ADRC!I31</f>
        <v>0</v>
      </c>
      <c r="E31" s="36">
        <f t="shared" si="0"/>
        <v>16670</v>
      </c>
    </row>
    <row r="32" spans="1:5" ht="13" x14ac:dyDescent="0.3">
      <c r="A32" s="4" t="s">
        <v>54</v>
      </c>
      <c r="B32" s="5" t="s">
        <v>55</v>
      </c>
      <c r="C32" s="12">
        <f>+' I&amp;R '!I32</f>
        <v>-20020</v>
      </c>
      <c r="D32" s="12">
        <f>+ADRC!I32</f>
        <v>0</v>
      </c>
      <c r="E32" s="36">
        <f t="shared" si="0"/>
        <v>-20020</v>
      </c>
    </row>
    <row r="33" spans="1:5" ht="13" x14ac:dyDescent="0.3">
      <c r="A33" s="4" t="s">
        <v>56</v>
      </c>
      <c r="B33" s="5" t="s">
        <v>57</v>
      </c>
      <c r="C33" s="12">
        <f>+' I&amp;R '!I33</f>
        <v>22882</v>
      </c>
      <c r="D33" s="12">
        <f>+ADRC!I33</f>
        <v>80000</v>
      </c>
      <c r="E33" s="36">
        <f t="shared" si="0"/>
        <v>102882</v>
      </c>
    </row>
    <row r="34" spans="1:5" ht="13" x14ac:dyDescent="0.3">
      <c r="A34" s="4" t="s">
        <v>58</v>
      </c>
      <c r="B34" s="5" t="s">
        <v>59</v>
      </c>
      <c r="C34" s="12">
        <f>+' I&amp;R '!I34</f>
        <v>17204</v>
      </c>
      <c r="D34" s="12">
        <f>+ADRC!I34</f>
        <v>0</v>
      </c>
      <c r="E34" s="36">
        <f t="shared" si="0"/>
        <v>17204</v>
      </c>
    </row>
    <row r="35" spans="1:5" ht="13" x14ac:dyDescent="0.3">
      <c r="A35" s="4" t="s">
        <v>60</v>
      </c>
      <c r="B35" s="5" t="s">
        <v>61</v>
      </c>
      <c r="C35" s="12">
        <f>+' I&amp;R '!I35</f>
        <v>-8268</v>
      </c>
      <c r="D35" s="12">
        <f>+ADRC!I35</f>
        <v>0</v>
      </c>
      <c r="E35" s="36">
        <f t="shared" si="0"/>
        <v>-8268</v>
      </c>
    </row>
    <row r="36" spans="1:5" ht="13" x14ac:dyDescent="0.3">
      <c r="A36" s="4" t="s">
        <v>62</v>
      </c>
      <c r="B36" s="5" t="s">
        <v>63</v>
      </c>
      <c r="C36" s="12">
        <f>+' I&amp;R '!I36</f>
        <v>-27720</v>
      </c>
      <c r="D36" s="12">
        <f>+ADRC!I36</f>
        <v>-80000</v>
      </c>
      <c r="E36" s="36">
        <f t="shared" si="0"/>
        <v>-107720</v>
      </c>
    </row>
    <row r="37" spans="1:5" ht="13" x14ac:dyDescent="0.3">
      <c r="A37" s="4" t="s">
        <v>64</v>
      </c>
      <c r="B37" s="5" t="s">
        <v>65</v>
      </c>
      <c r="C37" s="12">
        <f>+' I&amp;R '!I37</f>
        <v>-34320</v>
      </c>
      <c r="D37" s="12">
        <f>+ADRC!I37</f>
        <v>0</v>
      </c>
      <c r="E37" s="36">
        <f t="shared" si="0"/>
        <v>-34320</v>
      </c>
    </row>
    <row r="38" spans="1:5" ht="13" x14ac:dyDescent="0.3">
      <c r="A38" s="4" t="s">
        <v>66</v>
      </c>
      <c r="B38" s="5" t="s">
        <v>67</v>
      </c>
      <c r="C38" s="12">
        <f>+' I&amp;R '!I38</f>
        <v>-22280</v>
      </c>
      <c r="D38" s="12">
        <f>+ADRC!I38</f>
        <v>0</v>
      </c>
      <c r="E38" s="36">
        <f t="shared" ref="E38:E57" si="1">SUM(C38:D38)</f>
        <v>-22280</v>
      </c>
    </row>
    <row r="39" spans="1:5" ht="13" x14ac:dyDescent="0.3">
      <c r="A39" s="4" t="s">
        <v>68</v>
      </c>
      <c r="B39" s="5" t="s">
        <v>69</v>
      </c>
      <c r="C39" s="12">
        <f>+' I&amp;R '!I39</f>
        <v>9626</v>
      </c>
      <c r="D39" s="12">
        <f>+ADRC!I39</f>
        <v>0</v>
      </c>
      <c r="E39" s="36">
        <f t="shared" si="1"/>
        <v>9626</v>
      </c>
    </row>
    <row r="40" spans="1:5" ht="13" x14ac:dyDescent="0.3">
      <c r="A40" s="4" t="s">
        <v>70</v>
      </c>
      <c r="B40" s="5" t="s">
        <v>71</v>
      </c>
      <c r="C40" s="12">
        <f>+' I&amp;R '!I40</f>
        <v>3856</v>
      </c>
      <c r="D40" s="12">
        <f>+ADRC!I40</f>
        <v>37820</v>
      </c>
      <c r="E40" s="36">
        <f t="shared" si="1"/>
        <v>41676</v>
      </c>
    </row>
    <row r="41" spans="1:5" ht="13" x14ac:dyDescent="0.3">
      <c r="A41" s="4" t="s">
        <v>72</v>
      </c>
      <c r="B41" s="5" t="s">
        <v>73</v>
      </c>
      <c r="C41" s="12">
        <f>+' I&amp;R '!I41</f>
        <v>10088</v>
      </c>
      <c r="D41" s="12">
        <f>+ADRC!I41</f>
        <v>0</v>
      </c>
      <c r="E41" s="36">
        <f t="shared" si="1"/>
        <v>10088</v>
      </c>
    </row>
    <row r="42" spans="1:5" ht="13" x14ac:dyDescent="0.3">
      <c r="A42" s="4" t="s">
        <v>74</v>
      </c>
      <c r="B42" s="5" t="s">
        <v>75</v>
      </c>
      <c r="C42" s="12">
        <f>+' I&amp;R '!I42</f>
        <v>13856</v>
      </c>
      <c r="D42" s="12">
        <f>+ADRC!I42</f>
        <v>0</v>
      </c>
      <c r="E42" s="36">
        <f t="shared" si="1"/>
        <v>13856</v>
      </c>
    </row>
    <row r="43" spans="1:5" ht="13" x14ac:dyDescent="0.3">
      <c r="A43" s="4" t="s">
        <v>76</v>
      </c>
      <c r="B43" s="5" t="s">
        <v>77</v>
      </c>
      <c r="C43" s="12">
        <f>+' I&amp;R '!I43</f>
        <v>-19596</v>
      </c>
      <c r="D43" s="12">
        <f>+ADRC!I43</f>
        <v>0</v>
      </c>
      <c r="E43" s="36">
        <f t="shared" si="1"/>
        <v>-19596</v>
      </c>
    </row>
    <row r="44" spans="1:5" ht="13" x14ac:dyDescent="0.3">
      <c r="A44" s="4" t="s">
        <v>78</v>
      </c>
      <c r="B44" s="5" t="s">
        <v>79</v>
      </c>
      <c r="C44" s="12">
        <f>+' I&amp;R '!I44</f>
        <v>3518</v>
      </c>
      <c r="D44" s="12">
        <f>+ADRC!I44</f>
        <v>0</v>
      </c>
      <c r="E44" s="36">
        <f t="shared" si="1"/>
        <v>3518</v>
      </c>
    </row>
    <row r="45" spans="1:5" ht="13" x14ac:dyDescent="0.3">
      <c r="A45" s="4" t="s">
        <v>80</v>
      </c>
      <c r="B45" s="5" t="s">
        <v>81</v>
      </c>
      <c r="C45" s="12">
        <f>+' I&amp;R '!I45</f>
        <v>-13932</v>
      </c>
      <c r="D45" s="12">
        <f>+ADRC!I45</f>
        <v>0</v>
      </c>
      <c r="E45" s="36">
        <f t="shared" si="1"/>
        <v>-13932</v>
      </c>
    </row>
    <row r="46" spans="1:5" ht="13" x14ac:dyDescent="0.3">
      <c r="A46" s="4" t="s">
        <v>82</v>
      </c>
      <c r="B46" s="5" t="s">
        <v>83</v>
      </c>
      <c r="C46" s="12">
        <f>+' I&amp;R '!I46</f>
        <v>5112</v>
      </c>
      <c r="D46" s="12">
        <f>+ADRC!I46</f>
        <v>0</v>
      </c>
      <c r="E46" s="36">
        <f t="shared" si="1"/>
        <v>5112</v>
      </c>
    </row>
    <row r="47" spans="1:5" ht="13" x14ac:dyDescent="0.3">
      <c r="A47" s="4" t="s">
        <v>84</v>
      </c>
      <c r="B47" s="5" t="s">
        <v>85</v>
      </c>
      <c r="C47" s="12">
        <f>+' I&amp;R '!I47</f>
        <v>-4206</v>
      </c>
      <c r="D47" s="12">
        <f>+ADRC!I47</f>
        <v>0</v>
      </c>
      <c r="E47" s="36">
        <f t="shared" si="1"/>
        <v>-4206</v>
      </c>
    </row>
    <row r="48" spans="1:5" ht="13" x14ac:dyDescent="0.3">
      <c r="A48" s="4" t="s">
        <v>86</v>
      </c>
      <c r="B48" s="5" t="s">
        <v>87</v>
      </c>
      <c r="C48" s="12">
        <f>+' I&amp;R '!I48</f>
        <v>3140</v>
      </c>
      <c r="D48" s="12">
        <f>+ADRC!I48</f>
        <v>0</v>
      </c>
      <c r="E48" s="36">
        <f t="shared" si="1"/>
        <v>3140</v>
      </c>
    </row>
    <row r="49" spans="1:5" ht="13" x14ac:dyDescent="0.3">
      <c r="A49" s="4" t="s">
        <v>88</v>
      </c>
      <c r="B49" s="5" t="s">
        <v>89</v>
      </c>
      <c r="C49" s="12">
        <f>+' I&amp;R '!I49</f>
        <v>3276</v>
      </c>
      <c r="D49" s="12">
        <f>+ADRC!I49</f>
        <v>0</v>
      </c>
      <c r="E49" s="36">
        <f t="shared" si="1"/>
        <v>3276</v>
      </c>
    </row>
    <row r="50" spans="1:5" ht="13" x14ac:dyDescent="0.3">
      <c r="A50" s="4" t="s">
        <v>90</v>
      </c>
      <c r="B50" s="5" t="s">
        <v>91</v>
      </c>
      <c r="C50" s="12">
        <f>+' I&amp;R '!I50</f>
        <v>4474</v>
      </c>
      <c r="D50" s="12">
        <f>+ADRC!I50</f>
        <v>0</v>
      </c>
      <c r="E50" s="36">
        <f t="shared" si="1"/>
        <v>4474</v>
      </c>
    </row>
    <row r="51" spans="1:5" ht="13" x14ac:dyDescent="0.3">
      <c r="A51" s="4" t="s">
        <v>92</v>
      </c>
      <c r="B51" s="5" t="s">
        <v>93</v>
      </c>
      <c r="C51" s="12">
        <f>+' I&amp;R '!I51</f>
        <v>4616</v>
      </c>
      <c r="D51" s="12">
        <f>+ADRC!I51</f>
        <v>0</v>
      </c>
      <c r="E51" s="36">
        <f t="shared" si="1"/>
        <v>4616</v>
      </c>
    </row>
    <row r="52" spans="1:5" ht="13" x14ac:dyDescent="0.3">
      <c r="A52" s="4" t="s">
        <v>94</v>
      </c>
      <c r="B52" s="5" t="s">
        <v>95</v>
      </c>
      <c r="C52" s="12">
        <f>+' I&amp;R '!I52</f>
        <v>5738</v>
      </c>
      <c r="D52" s="12">
        <f>+ADRC!I52</f>
        <v>0</v>
      </c>
      <c r="E52" s="36">
        <f t="shared" si="1"/>
        <v>5738</v>
      </c>
    </row>
    <row r="53" spans="1:5" ht="13" x14ac:dyDescent="0.3">
      <c r="A53" s="4" t="s">
        <v>96</v>
      </c>
      <c r="B53" s="5" t="s">
        <v>97</v>
      </c>
      <c r="C53" s="12">
        <f>+' I&amp;R '!I53</f>
        <v>-11070</v>
      </c>
      <c r="D53" s="12">
        <f>+ADRC!I53</f>
        <v>0</v>
      </c>
      <c r="E53" s="36">
        <f t="shared" si="1"/>
        <v>-11070</v>
      </c>
    </row>
    <row r="54" spans="1:5" ht="13" x14ac:dyDescent="0.3">
      <c r="A54" s="4" t="s">
        <v>98</v>
      </c>
      <c r="B54" s="5" t="s">
        <v>99</v>
      </c>
      <c r="C54" s="12">
        <f>+' I&amp;R '!I54</f>
        <v>-2308</v>
      </c>
      <c r="D54" s="12">
        <f>+ADRC!I54</f>
        <v>0</v>
      </c>
      <c r="E54" s="36">
        <f t="shared" si="1"/>
        <v>-2308</v>
      </c>
    </row>
    <row r="55" spans="1:5" ht="13" x14ac:dyDescent="0.3">
      <c r="A55" s="4" t="s">
        <v>100</v>
      </c>
      <c r="B55" s="5" t="s">
        <v>101</v>
      </c>
      <c r="C55" s="12">
        <f>+' I&amp;R '!I55</f>
        <v>7578</v>
      </c>
      <c r="D55" s="12">
        <f>+ADRC!I55</f>
        <v>0</v>
      </c>
      <c r="E55" s="36">
        <f t="shared" si="1"/>
        <v>7578</v>
      </c>
    </row>
    <row r="56" spans="1:5" ht="13" x14ac:dyDescent="0.3">
      <c r="A56" s="4" t="s">
        <v>102</v>
      </c>
      <c r="B56" s="5" t="s">
        <v>103</v>
      </c>
      <c r="C56" s="12">
        <f>+' I&amp;R '!I56</f>
        <v>-4506</v>
      </c>
      <c r="D56" s="12">
        <f>+ADRC!I56</f>
        <v>0</v>
      </c>
      <c r="E56" s="36">
        <f t="shared" si="1"/>
        <v>-4506</v>
      </c>
    </row>
    <row r="57" spans="1:5" ht="13" x14ac:dyDescent="0.3">
      <c r="A57" s="4" t="s">
        <v>104</v>
      </c>
      <c r="B57" s="5" t="s">
        <v>105</v>
      </c>
      <c r="C57" s="12">
        <f>+' I&amp;R '!I57</f>
        <v>3632</v>
      </c>
      <c r="D57" s="12">
        <f>+ADRC!I57</f>
        <v>-37820</v>
      </c>
      <c r="E57" s="36">
        <f t="shared" si="1"/>
        <v>-34188</v>
      </c>
    </row>
    <row r="58" spans="1:5" ht="13.5" thickBot="1" x14ac:dyDescent="0.35">
      <c r="A58" s="6"/>
      <c r="B58" s="5" t="s">
        <v>106</v>
      </c>
      <c r="C58" s="16">
        <f>SUM(C6:C57)</f>
        <v>0</v>
      </c>
      <c r="D58" s="16">
        <f>SUM(D6:D57)</f>
        <v>0</v>
      </c>
      <c r="E58" s="16">
        <f>SUM(E6:E57)</f>
        <v>0</v>
      </c>
    </row>
    <row r="59" spans="1:5" ht="13" thickTop="1" x14ac:dyDescent="0.25">
      <c r="C59" s="25"/>
      <c r="D59" s="25"/>
      <c r="E59" s="25"/>
    </row>
  </sheetData>
  <sheetProtection algorithmName="SHA-512" hashValue="xsOt94+zqWKyKuqya+o782157MKIfqObhlvlL0tawZBy4BLbCWz4/sT/7iucBDjINsWeKqgGDb8CYTrg9UwOEw==" saltValue="saW6TNA5YmaBrwCzQ/ZcLw==" spinCount="100000" sheet="1" objects="1" scenarios="1"/>
  <phoneticPr fontId="2" type="noConversion"/>
  <pageMargins left="0.75" right="0.75" top="0.75" bottom="0.5" header="0" footer="0"/>
  <pageSetup scale="97" orientation="portrait" r:id="rId1"/>
  <headerFooter alignWithMargins="0">
    <oddFooter>&amp;C&amp;F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8" sqref="G18"/>
    </sheetView>
  </sheetViews>
  <sheetFormatPr defaultRowHeight="12.5" x14ac:dyDescent="0.25"/>
  <cols>
    <col min="1" max="1" width="4.90625" style="7" customWidth="1"/>
    <col min="2" max="2" width="23" style="7" customWidth="1"/>
    <col min="3" max="3" width="15.90625" bestFit="1" customWidth="1"/>
    <col min="4" max="5" width="12.36328125" bestFit="1" customWidth="1"/>
    <col min="8" max="8" width="9.6328125" bestFit="1" customWidth="1"/>
  </cols>
  <sheetData>
    <row r="1" spans="1:7" ht="13" x14ac:dyDescent="0.3">
      <c r="A1" s="19" t="s">
        <v>115</v>
      </c>
      <c r="B1" s="1"/>
    </row>
    <row r="2" spans="1:7" ht="13" x14ac:dyDescent="0.3">
      <c r="A2" s="1" t="s">
        <v>107</v>
      </c>
      <c r="B2" s="1"/>
    </row>
    <row r="3" spans="1:7" s="10" customFormat="1" ht="13" x14ac:dyDescent="0.3">
      <c r="A3" s="21" t="str">
        <f>+'Original Title XIX Allocation'!A3</f>
        <v>2023-24</v>
      </c>
      <c r="B3" s="2"/>
      <c r="C3" s="8" t="str">
        <f>+'Original Title XIX Allocation'!C3</f>
        <v>(1)</v>
      </c>
      <c r="D3" s="8" t="str">
        <f>+'Original Title XIX Allocation'!D3</f>
        <v>(2)</v>
      </c>
      <c r="E3" s="11"/>
    </row>
    <row r="4" spans="1:7" s="10" customFormat="1" ht="13" x14ac:dyDescent="0.3">
      <c r="A4" s="2"/>
      <c r="B4" s="2"/>
      <c r="C4" s="8" t="str">
        <f>+'Original Title XIX Allocation'!C4</f>
        <v>Information and</v>
      </c>
      <c r="D4" s="8"/>
      <c r="E4" s="11"/>
    </row>
    <row r="5" spans="1:7" s="10" customFormat="1" ht="13" x14ac:dyDescent="0.3">
      <c r="A5" s="3" t="s">
        <v>0</v>
      </c>
      <c r="B5" s="3" t="s">
        <v>1</v>
      </c>
      <c r="C5" s="20" t="s">
        <v>130</v>
      </c>
      <c r="D5" s="20" t="str">
        <f>+'Original Title XIX Allocation'!D5</f>
        <v>ADRC</v>
      </c>
      <c r="E5" s="14" t="s">
        <v>110</v>
      </c>
    </row>
    <row r="6" spans="1:7" ht="13" x14ac:dyDescent="0.3">
      <c r="A6" s="4" t="s">
        <v>2</v>
      </c>
      <c r="B6" s="5" t="s">
        <v>3</v>
      </c>
      <c r="C6" s="18">
        <f>'Original Title XIX Allocation'!C6+'Revision 1'!C6</f>
        <v>31080</v>
      </c>
      <c r="D6" s="18">
        <f>'Original Title XIX Allocation'!D6+'Revision 1'!D6</f>
        <v>0</v>
      </c>
      <c r="E6" s="15">
        <f t="shared" ref="E6:E37" si="0">SUM(C6:D6)</f>
        <v>31080</v>
      </c>
    </row>
    <row r="7" spans="1:7" ht="13" x14ac:dyDescent="0.3">
      <c r="A7" s="4" t="s">
        <v>4</v>
      </c>
      <c r="B7" s="5" t="s">
        <v>5</v>
      </c>
      <c r="C7" s="18">
        <f>'Original Title XIX Allocation'!C7+'Revision 1'!C7</f>
        <v>33384</v>
      </c>
      <c r="D7" s="18">
        <f>'Original Title XIX Allocation'!D7+'Revision 1'!D7</f>
        <v>86612</v>
      </c>
      <c r="E7" s="15">
        <f t="shared" si="0"/>
        <v>119996</v>
      </c>
    </row>
    <row r="8" spans="1:7" ht="13" x14ac:dyDescent="0.3">
      <c r="A8" s="4" t="s">
        <v>6</v>
      </c>
      <c r="B8" s="5" t="s">
        <v>7</v>
      </c>
      <c r="C8" s="18">
        <f>'Original Title XIX Allocation'!C8+'Revision 1'!C8</f>
        <v>23892</v>
      </c>
      <c r="D8" s="18">
        <f>'Original Title XIX Allocation'!D8+'Revision 1'!D8</f>
        <v>0</v>
      </c>
      <c r="E8" s="15">
        <f t="shared" si="0"/>
        <v>23892</v>
      </c>
    </row>
    <row r="9" spans="1:7" ht="13" x14ac:dyDescent="0.3">
      <c r="A9" s="4" t="s">
        <v>8</v>
      </c>
      <c r="B9" s="5" t="s">
        <v>9</v>
      </c>
      <c r="C9" s="18">
        <f>'Original Title XIX Allocation'!C9+'Revision 1'!C9</f>
        <v>61528</v>
      </c>
      <c r="D9" s="18">
        <f>'Original Title XIX Allocation'!D9+'Revision 1'!D9</f>
        <v>0</v>
      </c>
      <c r="E9" s="15">
        <f t="shared" si="0"/>
        <v>61528</v>
      </c>
    </row>
    <row r="10" spans="1:7" ht="13" x14ac:dyDescent="0.3">
      <c r="A10" s="4" t="s">
        <v>10</v>
      </c>
      <c r="B10" s="5" t="s">
        <v>11</v>
      </c>
      <c r="C10" s="18">
        <f>'Original Title XIX Allocation'!C10+'Revision 1'!C10</f>
        <v>26720</v>
      </c>
      <c r="D10" s="18">
        <f>'Original Title XIX Allocation'!D10+'Revision 1'!D10</f>
        <v>0</v>
      </c>
      <c r="E10" s="15">
        <f t="shared" si="0"/>
        <v>26720</v>
      </c>
    </row>
    <row r="11" spans="1:7" ht="13" x14ac:dyDescent="0.3">
      <c r="A11" s="4" t="s">
        <v>12</v>
      </c>
      <c r="B11" s="5" t="s">
        <v>13</v>
      </c>
      <c r="C11" s="18">
        <f>'Original Title XIX Allocation'!C11+'Revision 1'!C11</f>
        <v>278958</v>
      </c>
      <c r="D11" s="18">
        <f>'Original Title XIX Allocation'!D11+'Revision 1'!D11</f>
        <v>0</v>
      </c>
      <c r="E11" s="15">
        <f t="shared" si="0"/>
        <v>278958</v>
      </c>
    </row>
    <row r="12" spans="1:7" ht="13" x14ac:dyDescent="0.3">
      <c r="A12" s="4" t="s">
        <v>14</v>
      </c>
      <c r="B12" s="5" t="s">
        <v>15</v>
      </c>
      <c r="C12" s="18">
        <f>'Original Title XIX Allocation'!C12+'Revision 1'!C12</f>
        <v>105638</v>
      </c>
      <c r="D12" s="18">
        <f>'Original Title XIX Allocation'!D12+'Revision 1'!D12</f>
        <v>91809</v>
      </c>
      <c r="E12" s="15">
        <f t="shared" si="0"/>
        <v>197447</v>
      </c>
    </row>
    <row r="13" spans="1:7" ht="13" x14ac:dyDescent="0.3">
      <c r="A13" s="4" t="s">
        <v>16</v>
      </c>
      <c r="B13" s="5" t="s">
        <v>17</v>
      </c>
      <c r="C13" s="18">
        <f>'Original Title XIX Allocation'!C13+'Revision 1'!C13</f>
        <v>44888</v>
      </c>
      <c r="D13" s="18">
        <f>'Original Title XIX Allocation'!D13+'Revision 1'!D13</f>
        <v>194725</v>
      </c>
      <c r="E13" s="15">
        <f t="shared" si="0"/>
        <v>239613</v>
      </c>
    </row>
    <row r="14" spans="1:7" ht="13" x14ac:dyDescent="0.3">
      <c r="A14" s="4" t="s">
        <v>18</v>
      </c>
      <c r="B14" s="5" t="s">
        <v>19</v>
      </c>
      <c r="C14" s="18">
        <f>'Original Title XIX Allocation'!C14+'Revision 1'!C14</f>
        <v>37752</v>
      </c>
      <c r="D14" s="18">
        <f>'Original Title XIX Allocation'!D14+'Revision 1'!D14</f>
        <v>37067</v>
      </c>
      <c r="E14" s="15">
        <f t="shared" si="0"/>
        <v>74819</v>
      </c>
    </row>
    <row r="15" spans="1:7" ht="13" x14ac:dyDescent="0.3">
      <c r="A15" s="4" t="s">
        <v>20</v>
      </c>
      <c r="B15" s="5" t="s">
        <v>21</v>
      </c>
      <c r="C15" s="18">
        <f>'Original Title XIX Allocation'!C15+'Revision 1'!C15</f>
        <v>13808</v>
      </c>
      <c r="D15" s="18">
        <f>'Original Title XIX Allocation'!D15+'Revision 1'!D15</f>
        <v>0</v>
      </c>
      <c r="E15" s="15">
        <f t="shared" si="0"/>
        <v>13808</v>
      </c>
      <c r="G15" s="12"/>
    </row>
    <row r="16" spans="1:7" ht="13" x14ac:dyDescent="0.3">
      <c r="A16" s="32" t="s">
        <v>22</v>
      </c>
      <c r="B16" s="33" t="s">
        <v>23</v>
      </c>
      <c r="C16" s="35">
        <f>'Original Title XIX Allocation'!C16+'Revision 1'!C16</f>
        <v>148256</v>
      </c>
      <c r="D16" s="35">
        <f>'Original Title XIX Allocation'!D16+'Revision 1'!D16</f>
        <v>51898</v>
      </c>
      <c r="E16" s="34">
        <f t="shared" si="0"/>
        <v>200154</v>
      </c>
    </row>
    <row r="17" spans="1:5" ht="13" x14ac:dyDescent="0.3">
      <c r="A17" s="32" t="s">
        <v>24</v>
      </c>
      <c r="B17" s="33" t="s">
        <v>25</v>
      </c>
      <c r="C17" s="35">
        <f>'Original Title XIX Allocation'!C17+'Revision 1'!C17</f>
        <v>61070</v>
      </c>
      <c r="D17" s="35">
        <f>'Original Title XIX Allocation'!D17+'Revision 1'!D17</f>
        <v>0</v>
      </c>
      <c r="E17" s="34">
        <f t="shared" si="0"/>
        <v>61070</v>
      </c>
    </row>
    <row r="18" spans="1:5" ht="13" x14ac:dyDescent="0.3">
      <c r="A18" s="32" t="s">
        <v>26</v>
      </c>
      <c r="B18" s="33" t="s">
        <v>27</v>
      </c>
      <c r="C18" s="35">
        <f>'Original Title XIX Allocation'!C18+'Revision 1'!C18</f>
        <v>33958</v>
      </c>
      <c r="D18" s="35">
        <f>'Original Title XIX Allocation'!D18+'Revision 1'!D18</f>
        <v>0</v>
      </c>
      <c r="E18" s="34">
        <f t="shared" si="0"/>
        <v>33958</v>
      </c>
    </row>
    <row r="19" spans="1:5" ht="13" x14ac:dyDescent="0.3">
      <c r="A19" s="32" t="s">
        <v>28</v>
      </c>
      <c r="B19" s="33" t="s">
        <v>29</v>
      </c>
      <c r="C19" s="35">
        <f>'Original Title XIX Allocation'!C19+'Revision 1'!C19</f>
        <v>67616</v>
      </c>
      <c r="D19" s="35">
        <f>'Original Title XIX Allocation'!D19+'Revision 1'!D19</f>
        <v>0</v>
      </c>
      <c r="E19" s="34">
        <f t="shared" si="0"/>
        <v>67616</v>
      </c>
    </row>
    <row r="20" spans="1:5" ht="13" x14ac:dyDescent="0.3">
      <c r="A20" s="32" t="s">
        <v>30</v>
      </c>
      <c r="B20" s="33" t="s">
        <v>31</v>
      </c>
      <c r="C20" s="35">
        <f>'Original Title XIX Allocation'!C20+'Revision 1'!C20</f>
        <v>26246</v>
      </c>
      <c r="D20" s="35">
        <f>'Original Title XIX Allocation'!D20+'Revision 1'!D20</f>
        <v>0</v>
      </c>
      <c r="E20" s="34">
        <f t="shared" si="0"/>
        <v>26246</v>
      </c>
    </row>
    <row r="21" spans="1:5" ht="13" x14ac:dyDescent="0.3">
      <c r="A21" s="32" t="s">
        <v>32</v>
      </c>
      <c r="B21" s="33" t="s">
        <v>33</v>
      </c>
      <c r="C21" s="35">
        <f>'Original Title XIX Allocation'!C21+'Revision 1'!C21</f>
        <v>17740</v>
      </c>
      <c r="D21" s="35">
        <f>'Original Title XIX Allocation'!D21+'Revision 1'!D21</f>
        <v>0</v>
      </c>
      <c r="E21" s="34">
        <f t="shared" si="0"/>
        <v>17740</v>
      </c>
    </row>
    <row r="22" spans="1:5" ht="13" x14ac:dyDescent="0.3">
      <c r="A22" s="32" t="s">
        <v>34</v>
      </c>
      <c r="B22" s="33" t="s">
        <v>35</v>
      </c>
      <c r="C22" s="35">
        <f>'Original Title XIX Allocation'!C22+'Revision 1'!C22</f>
        <v>112452</v>
      </c>
      <c r="D22" s="35">
        <f>'Original Title XIX Allocation'!D22+'Revision 1'!D22</f>
        <v>107683</v>
      </c>
      <c r="E22" s="34">
        <f t="shared" si="0"/>
        <v>220135</v>
      </c>
    </row>
    <row r="23" spans="1:5" ht="13" x14ac:dyDescent="0.3">
      <c r="A23" s="4" t="s">
        <v>36</v>
      </c>
      <c r="B23" s="5" t="s">
        <v>37</v>
      </c>
      <c r="C23" s="18">
        <f>'Original Title XIX Allocation'!C23+'Revision 1'!C23</f>
        <v>5208</v>
      </c>
      <c r="D23" s="18">
        <f>'Original Title XIX Allocation'!D23+'Revision 1'!D23</f>
        <v>0</v>
      </c>
      <c r="E23" s="15">
        <f t="shared" si="0"/>
        <v>5208</v>
      </c>
    </row>
    <row r="24" spans="1:5" ht="13" x14ac:dyDescent="0.3">
      <c r="A24" s="4" t="s">
        <v>38</v>
      </c>
      <c r="B24" s="5" t="s">
        <v>39</v>
      </c>
      <c r="C24" s="18">
        <f>'Original Title XIX Allocation'!C24+'Revision 1'!C24</f>
        <v>47414</v>
      </c>
      <c r="D24" s="18">
        <f>'Original Title XIX Allocation'!D24+'Revision 1'!D24</f>
        <v>0</v>
      </c>
      <c r="E24" s="15">
        <f t="shared" si="0"/>
        <v>47414</v>
      </c>
    </row>
    <row r="25" spans="1:5" ht="13" x14ac:dyDescent="0.3">
      <c r="A25" s="4" t="s">
        <v>40</v>
      </c>
      <c r="B25" s="5" t="s">
        <v>41</v>
      </c>
      <c r="C25" s="18">
        <f>'Original Title XIX Allocation'!C25+'Revision 1'!C25</f>
        <v>12150</v>
      </c>
      <c r="D25" s="18">
        <f>'Original Title XIX Allocation'!D25+'Revision 1'!D25</f>
        <v>0</v>
      </c>
      <c r="E25" s="15">
        <f t="shared" si="0"/>
        <v>12150</v>
      </c>
    </row>
    <row r="26" spans="1:5" ht="13" x14ac:dyDescent="0.3">
      <c r="A26" s="4" t="s">
        <v>42</v>
      </c>
      <c r="B26" s="5" t="s">
        <v>43</v>
      </c>
      <c r="C26" s="18">
        <f>'Original Title XIX Allocation'!C26+'Revision 1'!C26</f>
        <v>219820</v>
      </c>
      <c r="D26" s="18">
        <f>'Original Title XIX Allocation'!D26+'Revision 1'!D26</f>
        <v>151053</v>
      </c>
      <c r="E26" s="15">
        <f t="shared" si="0"/>
        <v>370873</v>
      </c>
    </row>
    <row r="27" spans="1:5" ht="13" x14ac:dyDescent="0.3">
      <c r="A27" s="4" t="s">
        <v>44</v>
      </c>
      <c r="B27" s="5" t="s">
        <v>45</v>
      </c>
      <c r="C27" s="18">
        <f>'Original Title XIX Allocation'!C27+'Revision 1'!C27</f>
        <v>39178</v>
      </c>
      <c r="D27" s="18">
        <f>'Original Title XIX Allocation'!D27+'Revision 1'!D27</f>
        <v>0</v>
      </c>
      <c r="E27" s="15">
        <f t="shared" si="0"/>
        <v>39178</v>
      </c>
    </row>
    <row r="28" spans="1:5" ht="13" x14ac:dyDescent="0.3">
      <c r="A28" s="4" t="s">
        <v>46</v>
      </c>
      <c r="B28" s="5" t="s">
        <v>47</v>
      </c>
      <c r="C28" s="18">
        <f>'Original Title XIX Allocation'!C28+'Revision 1'!C28</f>
        <v>45202</v>
      </c>
      <c r="D28" s="18">
        <f>'Original Title XIX Allocation'!D28+'Revision 1'!D28</f>
        <v>0</v>
      </c>
      <c r="E28" s="15">
        <f t="shared" si="0"/>
        <v>45202</v>
      </c>
    </row>
    <row r="29" spans="1:5" ht="13" x14ac:dyDescent="0.3">
      <c r="A29" s="4" t="s">
        <v>48</v>
      </c>
      <c r="B29" s="5" t="s">
        <v>49</v>
      </c>
      <c r="C29" s="18">
        <f>'Original Title XIX Allocation'!C29+'Revision 1'!C29</f>
        <v>49038</v>
      </c>
      <c r="D29" s="18">
        <f>'Original Title XIX Allocation'!D29+'Revision 1'!D29</f>
        <v>0</v>
      </c>
      <c r="E29" s="15">
        <f t="shared" si="0"/>
        <v>49038</v>
      </c>
    </row>
    <row r="30" spans="1:5" ht="13" x14ac:dyDescent="0.3">
      <c r="A30" s="4" t="s">
        <v>50</v>
      </c>
      <c r="B30" s="5" t="s">
        <v>51</v>
      </c>
      <c r="C30" s="18">
        <f>'Original Title XIX Allocation'!C30+'Revision 1'!C30</f>
        <v>116080</v>
      </c>
      <c r="D30" s="18">
        <f>'Original Title XIX Allocation'!D30+'Revision 1'!D30</f>
        <v>0</v>
      </c>
      <c r="E30" s="15">
        <f t="shared" si="0"/>
        <v>116080</v>
      </c>
    </row>
    <row r="31" spans="1:5" ht="13" x14ac:dyDescent="0.3">
      <c r="A31" s="4" t="s">
        <v>52</v>
      </c>
      <c r="B31" s="5" t="s">
        <v>53</v>
      </c>
      <c r="C31" s="18">
        <f>'Original Title XIX Allocation'!C31+'Revision 1'!C31</f>
        <v>132010</v>
      </c>
      <c r="D31" s="18">
        <f>'Original Title XIX Allocation'!D31+'Revision 1'!D31</f>
        <v>123481</v>
      </c>
      <c r="E31" s="15">
        <f t="shared" si="0"/>
        <v>255491</v>
      </c>
    </row>
    <row r="32" spans="1:5" ht="13" x14ac:dyDescent="0.3">
      <c r="A32" s="4" t="s">
        <v>54</v>
      </c>
      <c r="B32" s="5" t="s">
        <v>55</v>
      </c>
      <c r="C32" s="18">
        <f>'Original Title XIX Allocation'!C32+'Revision 1'!C32</f>
        <v>113448</v>
      </c>
      <c r="D32" s="18">
        <f>'Original Title XIX Allocation'!D32+'Revision 1'!D32</f>
        <v>0</v>
      </c>
      <c r="E32" s="15">
        <f t="shared" si="0"/>
        <v>113448</v>
      </c>
    </row>
    <row r="33" spans="1:5" ht="13" x14ac:dyDescent="0.3">
      <c r="A33" s="4" t="s">
        <v>56</v>
      </c>
      <c r="B33" s="5" t="s">
        <v>57</v>
      </c>
      <c r="C33" s="18">
        <f>'Original Title XIX Allocation'!C33+'Revision 1'!C33</f>
        <v>79890</v>
      </c>
      <c r="D33" s="18">
        <f>'Original Title XIX Allocation'!D33+'Revision 1'!D33</f>
        <v>247038</v>
      </c>
      <c r="E33" s="15">
        <f t="shared" si="0"/>
        <v>326928</v>
      </c>
    </row>
    <row r="34" spans="1:5" ht="13" x14ac:dyDescent="0.3">
      <c r="A34" s="4" t="s">
        <v>58</v>
      </c>
      <c r="B34" s="5" t="s">
        <v>59</v>
      </c>
      <c r="C34" s="18">
        <f>'Original Title XIX Allocation'!C34+'Revision 1'!C34</f>
        <v>123838</v>
      </c>
      <c r="D34" s="18">
        <f>'Original Title XIX Allocation'!D34+'Revision 1'!D34</f>
        <v>0</v>
      </c>
      <c r="E34" s="15">
        <f t="shared" si="0"/>
        <v>123838</v>
      </c>
    </row>
    <row r="35" spans="1:5" ht="13" x14ac:dyDescent="0.3">
      <c r="A35" s="4" t="s">
        <v>60</v>
      </c>
      <c r="B35" s="5" t="s">
        <v>61</v>
      </c>
      <c r="C35" s="18">
        <f>'Original Title XIX Allocation'!C35+'Revision 1'!C35</f>
        <v>128550</v>
      </c>
      <c r="D35" s="18">
        <f>'Original Title XIX Allocation'!D35+'Revision 1'!D35</f>
        <v>0</v>
      </c>
      <c r="E35" s="15">
        <f t="shared" si="0"/>
        <v>128550</v>
      </c>
    </row>
    <row r="36" spans="1:5" ht="13" x14ac:dyDescent="0.3">
      <c r="A36" s="4" t="s">
        <v>62</v>
      </c>
      <c r="B36" s="5" t="s">
        <v>63</v>
      </c>
      <c r="C36" s="18">
        <f>'Original Title XIX Allocation'!C36+'Revision 1'!C36</f>
        <v>661364</v>
      </c>
      <c r="D36" s="18">
        <f>'Original Title XIX Allocation'!D36+'Revision 1'!D36</f>
        <v>120915</v>
      </c>
      <c r="E36" s="15">
        <f t="shared" si="0"/>
        <v>782279</v>
      </c>
    </row>
    <row r="37" spans="1:5" ht="13" x14ac:dyDescent="0.3">
      <c r="A37" s="4" t="s">
        <v>64</v>
      </c>
      <c r="B37" s="5" t="s">
        <v>65</v>
      </c>
      <c r="C37" s="18">
        <f>'Original Title XIX Allocation'!C37+'Revision 1'!C37</f>
        <v>194476</v>
      </c>
      <c r="D37" s="18">
        <f>'Original Title XIX Allocation'!D37+'Revision 1'!D37</f>
        <v>0</v>
      </c>
      <c r="E37" s="15">
        <f t="shared" si="0"/>
        <v>194476</v>
      </c>
    </row>
    <row r="38" spans="1:5" ht="13" x14ac:dyDescent="0.3">
      <c r="A38" s="4" t="s">
        <v>66</v>
      </c>
      <c r="B38" s="5" t="s">
        <v>67</v>
      </c>
      <c r="C38" s="18">
        <f>'Original Title XIX Allocation'!C38+'Revision 1'!C38</f>
        <v>126254</v>
      </c>
      <c r="D38" s="18">
        <f>'Original Title XIX Allocation'!D38+'Revision 1'!D38</f>
        <v>83210</v>
      </c>
      <c r="E38" s="15">
        <f t="shared" ref="E38:E57" si="1">SUM(C38:D38)</f>
        <v>209464</v>
      </c>
    </row>
    <row r="39" spans="1:5" ht="13" x14ac:dyDescent="0.3">
      <c r="A39" s="4" t="s">
        <v>68</v>
      </c>
      <c r="B39" s="5" t="s">
        <v>69</v>
      </c>
      <c r="C39" s="18">
        <f>'Original Title XIX Allocation'!C39+'Revision 1'!C39</f>
        <v>23762</v>
      </c>
      <c r="D39" s="18">
        <f>'Original Title XIX Allocation'!D39+'Revision 1'!D39</f>
        <v>0</v>
      </c>
      <c r="E39" s="15">
        <f t="shared" si="1"/>
        <v>23762</v>
      </c>
    </row>
    <row r="40" spans="1:5" ht="13" x14ac:dyDescent="0.3">
      <c r="A40" s="4" t="s">
        <v>70</v>
      </c>
      <c r="B40" s="5" t="s">
        <v>71</v>
      </c>
      <c r="C40" s="18">
        <f>'Original Title XIX Allocation'!C40+'Revision 1'!C40</f>
        <v>15132</v>
      </c>
      <c r="D40" s="18">
        <f>'Original Title XIX Allocation'!D40+'Revision 1'!D40</f>
        <v>37820</v>
      </c>
      <c r="E40" s="15">
        <f t="shared" si="1"/>
        <v>52952</v>
      </c>
    </row>
    <row r="41" spans="1:5" ht="13" x14ac:dyDescent="0.3">
      <c r="A41" s="4" t="s">
        <v>72</v>
      </c>
      <c r="B41" s="5" t="s">
        <v>73</v>
      </c>
      <c r="C41" s="18">
        <f>'Original Title XIX Allocation'!C41+'Revision 1'!C41</f>
        <v>25430</v>
      </c>
      <c r="D41" s="18">
        <f>'Original Title XIX Allocation'!D41+'Revision 1'!D41</f>
        <v>56313</v>
      </c>
      <c r="E41" s="15">
        <f t="shared" si="1"/>
        <v>81743</v>
      </c>
    </row>
    <row r="42" spans="1:5" ht="13" x14ac:dyDescent="0.3">
      <c r="A42" s="4" t="s">
        <v>74</v>
      </c>
      <c r="B42" s="5" t="s">
        <v>75</v>
      </c>
      <c r="C42" s="18">
        <f>'Original Title XIX Allocation'!C42+'Revision 1'!C42</f>
        <v>38734</v>
      </c>
      <c r="D42" s="18">
        <f>'Original Title XIX Allocation'!D42+'Revision 1'!D42</f>
        <v>0</v>
      </c>
      <c r="E42" s="15">
        <f t="shared" si="1"/>
        <v>38734</v>
      </c>
    </row>
    <row r="43" spans="1:5" ht="13" x14ac:dyDescent="0.3">
      <c r="A43" s="4" t="s">
        <v>76</v>
      </c>
      <c r="B43" s="5" t="s">
        <v>77</v>
      </c>
      <c r="C43" s="18">
        <f>'Original Title XIX Allocation'!C43+'Revision 1'!C43</f>
        <v>111050</v>
      </c>
      <c r="D43" s="18">
        <f>'Original Title XIX Allocation'!D43+'Revision 1'!D43</f>
        <v>0</v>
      </c>
      <c r="E43" s="15">
        <f t="shared" si="1"/>
        <v>111050</v>
      </c>
    </row>
    <row r="44" spans="1:5" ht="13" x14ac:dyDescent="0.3">
      <c r="A44" s="4" t="s">
        <v>78</v>
      </c>
      <c r="B44" s="5" t="s">
        <v>79</v>
      </c>
      <c r="C44" s="18">
        <f>'Original Title XIX Allocation'!C44+'Revision 1'!C44</f>
        <v>8206</v>
      </c>
      <c r="D44" s="18">
        <f>'Original Title XIX Allocation'!D44+'Revision 1'!D44</f>
        <v>95145</v>
      </c>
      <c r="E44" s="15">
        <f t="shared" si="1"/>
        <v>103351</v>
      </c>
    </row>
    <row r="45" spans="1:5" ht="13" x14ac:dyDescent="0.3">
      <c r="A45" s="4" t="s">
        <v>80</v>
      </c>
      <c r="B45" s="5" t="s">
        <v>81</v>
      </c>
      <c r="C45" s="18">
        <f>'Original Title XIX Allocation'!C45+'Revision 1'!C45</f>
        <v>78930</v>
      </c>
      <c r="D45" s="18">
        <f>'Original Title XIX Allocation'!D45+'Revision 1'!D45</f>
        <v>0</v>
      </c>
      <c r="E45" s="15">
        <f t="shared" si="1"/>
        <v>78930</v>
      </c>
    </row>
    <row r="46" spans="1:5" ht="13" x14ac:dyDescent="0.3">
      <c r="A46" s="4" t="s">
        <v>82</v>
      </c>
      <c r="B46" s="5" t="s">
        <v>83</v>
      </c>
      <c r="C46" s="18">
        <f>'Original Title XIX Allocation'!C46+'Revision 1'!C46</f>
        <v>33792</v>
      </c>
      <c r="D46" s="18">
        <f>'Original Title XIX Allocation'!D46+'Revision 1'!D46</f>
        <v>62169</v>
      </c>
      <c r="E46" s="15">
        <f t="shared" si="1"/>
        <v>95961</v>
      </c>
    </row>
    <row r="47" spans="1:5" ht="13" x14ac:dyDescent="0.3">
      <c r="A47" s="4" t="s">
        <v>84</v>
      </c>
      <c r="B47" s="5" t="s">
        <v>85</v>
      </c>
      <c r="C47" s="18">
        <f>'Original Title XIX Allocation'!C47+'Revision 1'!C47</f>
        <v>23848</v>
      </c>
      <c r="D47" s="18">
        <f>'Original Title XIX Allocation'!D47+'Revision 1'!D47</f>
        <v>0</v>
      </c>
      <c r="E47" s="15">
        <f t="shared" si="1"/>
        <v>23848</v>
      </c>
    </row>
    <row r="48" spans="1:5" ht="13" x14ac:dyDescent="0.3">
      <c r="A48" s="4" t="s">
        <v>86</v>
      </c>
      <c r="B48" s="5" t="s">
        <v>87</v>
      </c>
      <c r="C48" s="18">
        <f>'Original Title XIX Allocation'!C48+'Revision 1'!C48</f>
        <v>4242</v>
      </c>
      <c r="D48" s="18">
        <f>'Original Title XIX Allocation'!D48+'Revision 1'!D48</f>
        <v>0</v>
      </c>
      <c r="E48" s="15">
        <f t="shared" si="1"/>
        <v>4242</v>
      </c>
    </row>
    <row r="49" spans="1:8" ht="13" x14ac:dyDescent="0.3">
      <c r="A49" s="4" t="s">
        <v>88</v>
      </c>
      <c r="B49" s="5" t="s">
        <v>89</v>
      </c>
      <c r="C49" s="18">
        <f>'Original Title XIX Allocation'!C49+'Revision 1'!C49</f>
        <v>15796</v>
      </c>
      <c r="D49" s="18">
        <f>'Original Title XIX Allocation'!D49+'Revision 1'!D49</f>
        <v>0</v>
      </c>
      <c r="E49" s="15">
        <f t="shared" si="1"/>
        <v>15796</v>
      </c>
    </row>
    <row r="50" spans="1:8" ht="13" x14ac:dyDescent="0.3">
      <c r="A50" s="4" t="s">
        <v>90</v>
      </c>
      <c r="B50" s="5" t="s">
        <v>91</v>
      </c>
      <c r="C50" s="18">
        <f>'Original Title XIX Allocation'!C50+'Revision 1'!C50</f>
        <v>25434</v>
      </c>
      <c r="D50" s="18">
        <f>'Original Title XIX Allocation'!D50+'Revision 1'!D50</f>
        <v>0</v>
      </c>
      <c r="E50" s="15">
        <f t="shared" si="1"/>
        <v>25434</v>
      </c>
    </row>
    <row r="51" spans="1:8" ht="13" x14ac:dyDescent="0.3">
      <c r="A51" s="4" t="s">
        <v>92</v>
      </c>
      <c r="B51" s="5" t="s">
        <v>93</v>
      </c>
      <c r="C51" s="18">
        <f>'Original Title XIX Allocation'!C51+'Revision 1'!C51</f>
        <v>22330</v>
      </c>
      <c r="D51" s="18">
        <f>'Original Title XIX Allocation'!D51+'Revision 1'!D51</f>
        <v>0</v>
      </c>
      <c r="E51" s="15">
        <f t="shared" si="1"/>
        <v>22330</v>
      </c>
    </row>
    <row r="52" spans="1:8" ht="13" x14ac:dyDescent="0.3">
      <c r="A52" s="4" t="s">
        <v>94</v>
      </c>
      <c r="B52" s="5" t="s">
        <v>95</v>
      </c>
      <c r="C52" s="18">
        <f>'Original Title XIX Allocation'!C52+'Revision 1'!C52</f>
        <v>38622</v>
      </c>
      <c r="D52" s="18">
        <f>'Original Title XIX Allocation'!D52+'Revision 1'!D52</f>
        <v>0</v>
      </c>
      <c r="E52" s="15">
        <f t="shared" si="1"/>
        <v>38622</v>
      </c>
    </row>
    <row r="53" spans="1:8" ht="13" x14ac:dyDescent="0.3">
      <c r="A53" s="4" t="s">
        <v>96</v>
      </c>
      <c r="B53" s="5" t="s">
        <v>97</v>
      </c>
      <c r="C53" s="18">
        <f>'Original Title XIX Allocation'!C53+'Revision 1'!C53</f>
        <v>62728</v>
      </c>
      <c r="D53" s="18">
        <f>'Original Title XIX Allocation'!D53+'Revision 1'!D53</f>
        <v>0</v>
      </c>
      <c r="E53" s="15">
        <f t="shared" si="1"/>
        <v>62728</v>
      </c>
    </row>
    <row r="54" spans="1:8" ht="13" x14ac:dyDescent="0.3">
      <c r="A54" s="4" t="s">
        <v>98</v>
      </c>
      <c r="B54" s="5" t="s">
        <v>99</v>
      </c>
      <c r="C54" s="18">
        <f>'Original Title XIX Allocation'!C54+'Revision 1'!C54</f>
        <v>17828</v>
      </c>
      <c r="D54" s="18">
        <f>'Original Title XIX Allocation'!D54+'Revision 1'!D54</f>
        <v>0</v>
      </c>
      <c r="E54" s="15">
        <f t="shared" si="1"/>
        <v>17828</v>
      </c>
    </row>
    <row r="55" spans="1:8" ht="13" x14ac:dyDescent="0.3">
      <c r="A55" s="4" t="s">
        <v>100</v>
      </c>
      <c r="B55" s="5" t="s">
        <v>101</v>
      </c>
      <c r="C55" s="18">
        <f>'Original Title XIX Allocation'!C55+'Revision 1'!C55</f>
        <v>41058</v>
      </c>
      <c r="D55" s="18">
        <f>'Original Title XIX Allocation'!D55+'Revision 1'!D55</f>
        <v>76050</v>
      </c>
      <c r="E55" s="15">
        <f t="shared" si="1"/>
        <v>117108</v>
      </c>
    </row>
    <row r="56" spans="1:8" ht="13" x14ac:dyDescent="0.3">
      <c r="A56" s="4" t="s">
        <v>102</v>
      </c>
      <c r="B56" s="5" t="s">
        <v>103</v>
      </c>
      <c r="C56" s="18">
        <f>'Original Title XIX Allocation'!C56+'Revision 1'!C56</f>
        <v>25534</v>
      </c>
      <c r="D56" s="18">
        <f>'Original Title XIX Allocation'!D56+'Revision 1'!D56</f>
        <v>0</v>
      </c>
      <c r="E56" s="15">
        <f t="shared" si="1"/>
        <v>25534</v>
      </c>
    </row>
    <row r="57" spans="1:8" ht="13" x14ac:dyDescent="0.3">
      <c r="A57" s="4" t="s">
        <v>104</v>
      </c>
      <c r="B57" s="5" t="s">
        <v>105</v>
      </c>
      <c r="C57" s="18">
        <f>'Original Title XIX Allocation'!C57+'Revision 1'!C57</f>
        <v>24798</v>
      </c>
      <c r="D57" s="18">
        <f>'Original Title XIX Allocation'!D57+'Revision 1'!D57</f>
        <v>27012</v>
      </c>
      <c r="E57" s="15">
        <f t="shared" si="1"/>
        <v>51810</v>
      </c>
      <c r="H57" s="12"/>
    </row>
    <row r="58" spans="1:8" ht="13.5" thickBot="1" x14ac:dyDescent="0.35">
      <c r="A58" s="6"/>
      <c r="B58" s="5" t="s">
        <v>106</v>
      </c>
      <c r="C58" s="16">
        <f>SUM(C6:C57)</f>
        <v>3856160</v>
      </c>
      <c r="D58" s="16">
        <f>SUM(D6:D57)</f>
        <v>1650000</v>
      </c>
      <c r="E58" s="16">
        <f>SUM(E6:E57)</f>
        <v>5506160</v>
      </c>
    </row>
    <row r="59" spans="1:8" ht="13" thickTop="1" x14ac:dyDescent="0.25"/>
  </sheetData>
  <sheetProtection algorithmName="SHA-512" hashValue="JbHhXwbHMzBtqggo1p8NvStAHBobuQ1U97KdCgxhVNo3KAoAJmVt0kI5wrh9LcZgLUIs0AdFuuDzwJ6HHgGD7Q==" saltValue="yuzqB0QlvC+LQTaxMVYi8Q==" spinCount="100000" sheet="1" objects="1" scenarios="1"/>
  <phoneticPr fontId="2" type="noConversion"/>
  <pageMargins left="0.75" right="0.75" top="0.75" bottom="0.5" header="0" footer="0"/>
  <pageSetup scale="97" orientation="portrait" r:id="rId1"/>
  <headerFooter alignWithMargins="0">
    <oddFooter>&amp;C&amp;F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9"/>
  <sheetViews>
    <sheetView workbookViewId="0"/>
  </sheetViews>
  <sheetFormatPr defaultRowHeight="12.5" x14ac:dyDescent="0.25"/>
  <cols>
    <col min="1" max="1" width="4.90625" style="7" customWidth="1"/>
    <col min="2" max="2" width="23" style="7" customWidth="1"/>
    <col min="3" max="3" width="14" bestFit="1" customWidth="1"/>
    <col min="4" max="4" width="15.6328125" bestFit="1" customWidth="1"/>
    <col min="5" max="5" width="9.6328125" bestFit="1" customWidth="1"/>
    <col min="6" max="6" width="10.36328125" bestFit="1" customWidth="1"/>
  </cols>
  <sheetData>
    <row r="1" spans="1:6" ht="13" x14ac:dyDescent="0.3">
      <c r="A1" s="19" t="s">
        <v>116</v>
      </c>
      <c r="B1" s="1"/>
    </row>
    <row r="2" spans="1:6" ht="13" x14ac:dyDescent="0.3">
      <c r="A2" s="1" t="s">
        <v>107</v>
      </c>
      <c r="B2" s="1"/>
    </row>
    <row r="3" spans="1:6" s="10" customFormat="1" ht="13" x14ac:dyDescent="0.3">
      <c r="A3" s="21" t="str">
        <f>+'Original Title XIX Allocation'!A3</f>
        <v>2023-24</v>
      </c>
      <c r="B3" s="2"/>
      <c r="C3" s="8" t="str">
        <f>+'Original Title XIX Allocation'!C3</f>
        <v>(1)</v>
      </c>
      <c r="D3" s="8" t="e">
        <f>+'Original Title XIX Allocation'!#REF!</f>
        <v>#REF!</v>
      </c>
      <c r="E3" s="8" t="str">
        <f>+'Original Title XIX Allocation'!D3</f>
        <v>(2)</v>
      </c>
      <c r="F3" s="11"/>
    </row>
    <row r="4" spans="1:6" s="10" customFormat="1" ht="13" x14ac:dyDescent="0.3">
      <c r="A4" s="2"/>
      <c r="B4" s="2"/>
      <c r="D4" s="8" t="e">
        <f>+'Original Title XIX Allocation'!#REF!</f>
        <v>#REF!</v>
      </c>
      <c r="E4" s="8"/>
      <c r="F4" s="11"/>
    </row>
    <row r="5" spans="1:6" s="10" customFormat="1" ht="13" x14ac:dyDescent="0.3">
      <c r="A5" s="3" t="s">
        <v>0</v>
      </c>
      <c r="B5" s="3" t="s">
        <v>1</v>
      </c>
      <c r="C5" s="14" t="str">
        <f>+'Original Title XIX Allocation'!C5</f>
        <v>Referral</v>
      </c>
      <c r="D5" s="8" t="e">
        <f>+'Original Title XIX Allocation'!#REF!</f>
        <v>#REF!</v>
      </c>
      <c r="E5" s="8" t="str">
        <f>+'Original Title XIX Allocation'!D5</f>
        <v>ADRC</v>
      </c>
      <c r="F5" s="11" t="s">
        <v>110</v>
      </c>
    </row>
    <row r="6" spans="1:6" ht="13" x14ac:dyDescent="0.3">
      <c r="A6" s="4" t="s">
        <v>2</v>
      </c>
      <c r="B6" s="5" t="s">
        <v>3</v>
      </c>
      <c r="C6" s="12" t="e">
        <f>+' I&amp;R '!#REF!</f>
        <v>#REF!</v>
      </c>
      <c r="D6" s="12">
        <v>0</v>
      </c>
      <c r="E6" s="12">
        <f>+ADRC!O6</f>
        <v>0</v>
      </c>
      <c r="F6" s="15" t="e">
        <f t="shared" ref="F6:F37" si="0">SUM(C6:E6)</f>
        <v>#REF!</v>
      </c>
    </row>
    <row r="7" spans="1:6" ht="13" x14ac:dyDescent="0.3">
      <c r="A7" s="4" t="s">
        <v>4</v>
      </c>
      <c r="B7" s="5" t="s">
        <v>5</v>
      </c>
      <c r="C7" s="12" t="e">
        <f>+' I&amp;R '!#REF!</f>
        <v>#REF!</v>
      </c>
      <c r="D7" s="12">
        <v>0</v>
      </c>
      <c r="E7" s="12">
        <f>+ADRC!O7</f>
        <v>0</v>
      </c>
      <c r="F7" s="15" t="e">
        <f t="shared" si="0"/>
        <v>#REF!</v>
      </c>
    </row>
    <row r="8" spans="1:6" ht="13" x14ac:dyDescent="0.3">
      <c r="A8" s="4" t="s">
        <v>6</v>
      </c>
      <c r="B8" s="5" t="s">
        <v>7</v>
      </c>
      <c r="C8" s="12" t="e">
        <f>+' I&amp;R '!#REF!</f>
        <v>#REF!</v>
      </c>
      <c r="D8" s="12">
        <v>0</v>
      </c>
      <c r="E8" s="12">
        <f>+ADRC!O8</f>
        <v>0</v>
      </c>
      <c r="F8" s="15" t="e">
        <f t="shared" si="0"/>
        <v>#REF!</v>
      </c>
    </row>
    <row r="9" spans="1:6" ht="13" x14ac:dyDescent="0.3">
      <c r="A9" s="4" t="s">
        <v>8</v>
      </c>
      <c r="B9" s="5" t="s">
        <v>9</v>
      </c>
      <c r="C9" s="12" t="e">
        <f>+' I&amp;R '!#REF!</f>
        <v>#REF!</v>
      </c>
      <c r="D9" s="12">
        <v>0</v>
      </c>
      <c r="E9" s="12">
        <f>+ADRC!O9</f>
        <v>0</v>
      </c>
      <c r="F9" s="15" t="e">
        <f t="shared" si="0"/>
        <v>#REF!</v>
      </c>
    </row>
    <row r="10" spans="1:6" ht="13" x14ac:dyDescent="0.3">
      <c r="A10" s="4" t="s">
        <v>10</v>
      </c>
      <c r="B10" s="5" t="s">
        <v>11</v>
      </c>
      <c r="C10" s="12" t="e">
        <f>+' I&amp;R '!#REF!</f>
        <v>#REF!</v>
      </c>
      <c r="D10" s="12">
        <v>0</v>
      </c>
      <c r="E10" s="12">
        <f>+ADRC!O10</f>
        <v>0</v>
      </c>
      <c r="F10" s="15" t="e">
        <f t="shared" si="0"/>
        <v>#REF!</v>
      </c>
    </row>
    <row r="11" spans="1:6" ht="13" x14ac:dyDescent="0.3">
      <c r="A11" s="4" t="s">
        <v>12</v>
      </c>
      <c r="B11" s="5" t="s">
        <v>13</v>
      </c>
      <c r="C11" s="12" t="e">
        <f>+' I&amp;R '!#REF!</f>
        <v>#REF!</v>
      </c>
      <c r="D11" s="12">
        <v>0</v>
      </c>
      <c r="E11" s="12">
        <f>+ADRC!O11</f>
        <v>0</v>
      </c>
      <c r="F11" s="15" t="e">
        <f t="shared" si="0"/>
        <v>#REF!</v>
      </c>
    </row>
    <row r="12" spans="1:6" ht="13" x14ac:dyDescent="0.3">
      <c r="A12" s="4" t="s">
        <v>14</v>
      </c>
      <c r="B12" s="5" t="s">
        <v>15</v>
      </c>
      <c r="C12" s="12" t="e">
        <f>+' I&amp;R '!#REF!</f>
        <v>#REF!</v>
      </c>
      <c r="D12" s="12">
        <v>0</v>
      </c>
      <c r="E12" s="12">
        <f>+ADRC!O12</f>
        <v>0</v>
      </c>
      <c r="F12" s="15" t="e">
        <f t="shared" si="0"/>
        <v>#REF!</v>
      </c>
    </row>
    <row r="13" spans="1:6" ht="13" x14ac:dyDescent="0.3">
      <c r="A13" s="4" t="s">
        <v>16</v>
      </c>
      <c r="B13" s="5" t="s">
        <v>17</v>
      </c>
      <c r="C13" s="12" t="e">
        <f>+' I&amp;R '!#REF!</f>
        <v>#REF!</v>
      </c>
      <c r="D13" s="12">
        <v>0</v>
      </c>
      <c r="E13" s="12">
        <f>+ADRC!O13</f>
        <v>0</v>
      </c>
      <c r="F13" s="15" t="e">
        <f t="shared" si="0"/>
        <v>#REF!</v>
      </c>
    </row>
    <row r="14" spans="1:6" ht="13" x14ac:dyDescent="0.3">
      <c r="A14" s="4" t="s">
        <v>18</v>
      </c>
      <c r="B14" s="5" t="s">
        <v>19</v>
      </c>
      <c r="C14" s="12" t="e">
        <f>+' I&amp;R '!#REF!</f>
        <v>#REF!</v>
      </c>
      <c r="D14" s="12">
        <v>0</v>
      </c>
      <c r="E14" s="12">
        <f>+ADRC!O14</f>
        <v>0</v>
      </c>
      <c r="F14" s="15" t="e">
        <f t="shared" si="0"/>
        <v>#REF!</v>
      </c>
    </row>
    <row r="15" spans="1:6" ht="13" x14ac:dyDescent="0.3">
      <c r="A15" s="4" t="s">
        <v>20</v>
      </c>
      <c r="B15" s="5" t="s">
        <v>21</v>
      </c>
      <c r="C15" s="12" t="e">
        <f>+' I&amp;R '!#REF!</f>
        <v>#REF!</v>
      </c>
      <c r="D15" s="12">
        <v>0</v>
      </c>
      <c r="E15" s="12">
        <f>+ADRC!O15</f>
        <v>0</v>
      </c>
      <c r="F15" s="15" t="e">
        <f t="shared" si="0"/>
        <v>#REF!</v>
      </c>
    </row>
    <row r="16" spans="1:6" ht="13" x14ac:dyDescent="0.3">
      <c r="A16" s="4" t="s">
        <v>22</v>
      </c>
      <c r="B16" s="5" t="s">
        <v>23</v>
      </c>
      <c r="C16" s="12" t="e">
        <f>+' I&amp;R '!#REF!</f>
        <v>#REF!</v>
      </c>
      <c r="D16" s="12">
        <v>0</v>
      </c>
      <c r="E16" s="12">
        <f>+ADRC!O16</f>
        <v>0</v>
      </c>
      <c r="F16" s="15" t="e">
        <f t="shared" si="0"/>
        <v>#REF!</v>
      </c>
    </row>
    <row r="17" spans="1:6" ht="13" x14ac:dyDescent="0.3">
      <c r="A17" s="4" t="s">
        <v>24</v>
      </c>
      <c r="B17" s="5" t="s">
        <v>25</v>
      </c>
      <c r="C17" s="12" t="e">
        <f>+' I&amp;R '!#REF!</f>
        <v>#REF!</v>
      </c>
      <c r="D17" s="12">
        <v>0</v>
      </c>
      <c r="E17" s="12">
        <f>+ADRC!O17</f>
        <v>0</v>
      </c>
      <c r="F17" s="15" t="e">
        <f t="shared" si="0"/>
        <v>#REF!</v>
      </c>
    </row>
    <row r="18" spans="1:6" ht="13" x14ac:dyDescent="0.3">
      <c r="A18" s="4" t="s">
        <v>26</v>
      </c>
      <c r="B18" s="5" t="s">
        <v>27</v>
      </c>
      <c r="C18" s="12" t="e">
        <f>+' I&amp;R '!#REF!</f>
        <v>#REF!</v>
      </c>
      <c r="D18" s="12">
        <v>0</v>
      </c>
      <c r="E18" s="12">
        <f>+ADRC!O18</f>
        <v>0</v>
      </c>
      <c r="F18" s="15" t="e">
        <f t="shared" si="0"/>
        <v>#REF!</v>
      </c>
    </row>
    <row r="19" spans="1:6" ht="13" x14ac:dyDescent="0.3">
      <c r="A19" s="4" t="s">
        <v>28</v>
      </c>
      <c r="B19" s="5" t="s">
        <v>29</v>
      </c>
      <c r="C19" s="12" t="e">
        <f>+' I&amp;R '!#REF!</f>
        <v>#REF!</v>
      </c>
      <c r="D19" s="12">
        <v>0</v>
      </c>
      <c r="E19" s="12">
        <f>+ADRC!O19</f>
        <v>0</v>
      </c>
      <c r="F19" s="15" t="e">
        <f t="shared" si="0"/>
        <v>#REF!</v>
      </c>
    </row>
    <row r="20" spans="1:6" ht="13" x14ac:dyDescent="0.3">
      <c r="A20" s="4" t="s">
        <v>30</v>
      </c>
      <c r="B20" s="5" t="s">
        <v>31</v>
      </c>
      <c r="C20" s="12" t="e">
        <f>+' I&amp;R '!#REF!</f>
        <v>#REF!</v>
      </c>
      <c r="D20" s="12">
        <v>0</v>
      </c>
      <c r="E20" s="12">
        <f>+ADRC!O20</f>
        <v>0</v>
      </c>
      <c r="F20" s="15" t="e">
        <f t="shared" si="0"/>
        <v>#REF!</v>
      </c>
    </row>
    <row r="21" spans="1:6" ht="13" x14ac:dyDescent="0.3">
      <c r="A21" s="4" t="s">
        <v>32</v>
      </c>
      <c r="B21" s="5" t="s">
        <v>33</v>
      </c>
      <c r="C21" s="12" t="e">
        <f>+' I&amp;R '!#REF!</f>
        <v>#REF!</v>
      </c>
      <c r="D21" s="12">
        <v>0</v>
      </c>
      <c r="E21" s="12">
        <f>+ADRC!O21</f>
        <v>0</v>
      </c>
      <c r="F21" s="15" t="e">
        <f t="shared" si="0"/>
        <v>#REF!</v>
      </c>
    </row>
    <row r="22" spans="1:6" ht="13" x14ac:dyDescent="0.3">
      <c r="A22" s="4" t="s">
        <v>34</v>
      </c>
      <c r="B22" s="5" t="s">
        <v>35</v>
      </c>
      <c r="C22" s="12" t="e">
        <f>+' I&amp;R '!#REF!</f>
        <v>#REF!</v>
      </c>
      <c r="D22" s="12">
        <v>0</v>
      </c>
      <c r="E22" s="12">
        <f>+ADRC!O22</f>
        <v>0</v>
      </c>
      <c r="F22" s="15" t="e">
        <f t="shared" si="0"/>
        <v>#REF!</v>
      </c>
    </row>
    <row r="23" spans="1:6" ht="13" x14ac:dyDescent="0.3">
      <c r="A23" s="4" t="s">
        <v>36</v>
      </c>
      <c r="B23" s="5" t="s">
        <v>37</v>
      </c>
      <c r="C23" s="12" t="e">
        <f>+' I&amp;R '!#REF!</f>
        <v>#REF!</v>
      </c>
      <c r="D23" s="12">
        <v>0</v>
      </c>
      <c r="E23" s="12">
        <f>+ADRC!O23</f>
        <v>0</v>
      </c>
      <c r="F23" s="15" t="e">
        <f t="shared" si="0"/>
        <v>#REF!</v>
      </c>
    </row>
    <row r="24" spans="1:6" ht="13" x14ac:dyDescent="0.3">
      <c r="A24" s="4" t="s">
        <v>38</v>
      </c>
      <c r="B24" s="5" t="s">
        <v>39</v>
      </c>
      <c r="C24" s="12" t="e">
        <f>+' I&amp;R '!#REF!</f>
        <v>#REF!</v>
      </c>
      <c r="D24" s="12">
        <v>0</v>
      </c>
      <c r="E24" s="12">
        <f>+ADRC!O24</f>
        <v>0</v>
      </c>
      <c r="F24" s="15" t="e">
        <f t="shared" si="0"/>
        <v>#REF!</v>
      </c>
    </row>
    <row r="25" spans="1:6" ht="13" x14ac:dyDescent="0.3">
      <c r="A25" s="4" t="s">
        <v>40</v>
      </c>
      <c r="B25" s="5" t="s">
        <v>41</v>
      </c>
      <c r="C25" s="12" t="e">
        <f>+' I&amp;R '!#REF!</f>
        <v>#REF!</v>
      </c>
      <c r="D25" s="12">
        <v>0</v>
      </c>
      <c r="E25" s="12">
        <f>+ADRC!O25</f>
        <v>0</v>
      </c>
      <c r="F25" s="15" t="e">
        <f t="shared" si="0"/>
        <v>#REF!</v>
      </c>
    </row>
    <row r="26" spans="1:6" ht="13" x14ac:dyDescent="0.3">
      <c r="A26" s="4" t="s">
        <v>42</v>
      </c>
      <c r="B26" s="5" t="s">
        <v>43</v>
      </c>
      <c r="C26" s="12" t="e">
        <f>+' I&amp;R '!#REF!</f>
        <v>#REF!</v>
      </c>
      <c r="D26" s="12">
        <v>0</v>
      </c>
      <c r="E26" s="12">
        <f>+ADRC!O26</f>
        <v>0</v>
      </c>
      <c r="F26" s="15" t="e">
        <f t="shared" si="0"/>
        <v>#REF!</v>
      </c>
    </row>
    <row r="27" spans="1:6" ht="13" x14ac:dyDescent="0.3">
      <c r="A27" s="4" t="s">
        <v>44</v>
      </c>
      <c r="B27" s="5" t="s">
        <v>45</v>
      </c>
      <c r="C27" s="12" t="e">
        <f>+' I&amp;R '!#REF!</f>
        <v>#REF!</v>
      </c>
      <c r="D27" s="12">
        <v>0</v>
      </c>
      <c r="E27" s="12">
        <f>+ADRC!O27</f>
        <v>0</v>
      </c>
      <c r="F27" s="15" t="e">
        <f t="shared" si="0"/>
        <v>#REF!</v>
      </c>
    </row>
    <row r="28" spans="1:6" ht="13" x14ac:dyDescent="0.3">
      <c r="A28" s="4" t="s">
        <v>46</v>
      </c>
      <c r="B28" s="5" t="s">
        <v>47</v>
      </c>
      <c r="C28" s="12" t="e">
        <f>+' I&amp;R '!#REF!</f>
        <v>#REF!</v>
      </c>
      <c r="D28" s="12">
        <v>0</v>
      </c>
      <c r="E28" s="12">
        <f>+ADRC!O28</f>
        <v>0</v>
      </c>
      <c r="F28" s="15" t="e">
        <f t="shared" si="0"/>
        <v>#REF!</v>
      </c>
    </row>
    <row r="29" spans="1:6" ht="13" x14ac:dyDescent="0.3">
      <c r="A29" s="4" t="s">
        <v>48</v>
      </c>
      <c r="B29" s="5" t="s">
        <v>49</v>
      </c>
      <c r="C29" s="12" t="e">
        <f>+' I&amp;R '!#REF!</f>
        <v>#REF!</v>
      </c>
      <c r="D29" s="12">
        <v>0</v>
      </c>
      <c r="E29" s="12">
        <f>+ADRC!O29</f>
        <v>0</v>
      </c>
      <c r="F29" s="15" t="e">
        <f t="shared" si="0"/>
        <v>#REF!</v>
      </c>
    </row>
    <row r="30" spans="1:6" ht="13" x14ac:dyDescent="0.3">
      <c r="A30" s="4" t="s">
        <v>50</v>
      </c>
      <c r="B30" s="5" t="s">
        <v>51</v>
      </c>
      <c r="C30" s="12" t="e">
        <f>+' I&amp;R '!#REF!</f>
        <v>#REF!</v>
      </c>
      <c r="D30" s="12">
        <v>0</v>
      </c>
      <c r="E30" s="12">
        <f>+ADRC!O30</f>
        <v>0</v>
      </c>
      <c r="F30" s="15" t="e">
        <f t="shared" si="0"/>
        <v>#REF!</v>
      </c>
    </row>
    <row r="31" spans="1:6" ht="13" x14ac:dyDescent="0.3">
      <c r="A31" s="4" t="s">
        <v>52</v>
      </c>
      <c r="B31" s="5" t="s">
        <v>53</v>
      </c>
      <c r="C31" s="12" t="e">
        <f>+' I&amp;R '!#REF!</f>
        <v>#REF!</v>
      </c>
      <c r="D31" s="12">
        <v>0</v>
      </c>
      <c r="E31" s="12">
        <f>+ADRC!O31</f>
        <v>0</v>
      </c>
      <c r="F31" s="15" t="e">
        <f t="shared" si="0"/>
        <v>#REF!</v>
      </c>
    </row>
    <row r="32" spans="1:6" ht="13" x14ac:dyDescent="0.3">
      <c r="A32" s="4" t="s">
        <v>54</v>
      </c>
      <c r="B32" s="5" t="s">
        <v>55</v>
      </c>
      <c r="C32" s="12" t="e">
        <f>+' I&amp;R '!#REF!</f>
        <v>#REF!</v>
      </c>
      <c r="D32" s="12">
        <v>0</v>
      </c>
      <c r="E32" s="12">
        <f>+ADRC!O32</f>
        <v>0</v>
      </c>
      <c r="F32" s="15" t="e">
        <f t="shared" si="0"/>
        <v>#REF!</v>
      </c>
    </row>
    <row r="33" spans="1:6" ht="13" x14ac:dyDescent="0.3">
      <c r="A33" s="4" t="s">
        <v>56</v>
      </c>
      <c r="B33" s="5" t="s">
        <v>57</v>
      </c>
      <c r="C33" s="12" t="e">
        <f>+' I&amp;R '!#REF!</f>
        <v>#REF!</v>
      </c>
      <c r="D33" s="12">
        <v>0</v>
      </c>
      <c r="E33" s="12">
        <f>+ADRC!O33</f>
        <v>0</v>
      </c>
      <c r="F33" s="15" t="e">
        <f t="shared" si="0"/>
        <v>#REF!</v>
      </c>
    </row>
    <row r="34" spans="1:6" ht="13" x14ac:dyDescent="0.3">
      <c r="A34" s="4" t="s">
        <v>58</v>
      </c>
      <c r="B34" s="5" t="s">
        <v>59</v>
      </c>
      <c r="C34" s="12" t="e">
        <f>+' I&amp;R '!#REF!</f>
        <v>#REF!</v>
      </c>
      <c r="D34" s="12">
        <v>0</v>
      </c>
      <c r="E34" s="12">
        <f>+ADRC!O34</f>
        <v>0</v>
      </c>
      <c r="F34" s="15" t="e">
        <f t="shared" si="0"/>
        <v>#REF!</v>
      </c>
    </row>
    <row r="35" spans="1:6" ht="13" x14ac:dyDescent="0.3">
      <c r="A35" s="4" t="s">
        <v>60</v>
      </c>
      <c r="B35" s="5" t="s">
        <v>61</v>
      </c>
      <c r="C35" s="12" t="e">
        <f>+' I&amp;R '!#REF!</f>
        <v>#REF!</v>
      </c>
      <c r="D35" s="12">
        <v>0</v>
      </c>
      <c r="E35" s="12">
        <f>+ADRC!O35</f>
        <v>0</v>
      </c>
      <c r="F35" s="15" t="e">
        <f t="shared" si="0"/>
        <v>#REF!</v>
      </c>
    </row>
    <row r="36" spans="1:6" ht="13" x14ac:dyDescent="0.3">
      <c r="A36" s="4" t="s">
        <v>62</v>
      </c>
      <c r="B36" s="5" t="s">
        <v>63</v>
      </c>
      <c r="C36" s="12" t="e">
        <f>+' I&amp;R '!#REF!</f>
        <v>#REF!</v>
      </c>
      <c r="D36" s="12">
        <v>0</v>
      </c>
      <c r="E36" s="12">
        <f>+ADRC!O36</f>
        <v>0</v>
      </c>
      <c r="F36" s="15" t="e">
        <f t="shared" si="0"/>
        <v>#REF!</v>
      </c>
    </row>
    <row r="37" spans="1:6" ht="13" x14ac:dyDescent="0.3">
      <c r="A37" s="4" t="s">
        <v>64</v>
      </c>
      <c r="B37" s="5" t="s">
        <v>65</v>
      </c>
      <c r="C37" s="12" t="e">
        <f>+' I&amp;R '!#REF!</f>
        <v>#REF!</v>
      </c>
      <c r="D37" s="12">
        <v>0</v>
      </c>
      <c r="E37" s="12">
        <f>+ADRC!O37</f>
        <v>0</v>
      </c>
      <c r="F37" s="15" t="e">
        <f t="shared" si="0"/>
        <v>#REF!</v>
      </c>
    </row>
    <row r="38" spans="1:6" ht="13" x14ac:dyDescent="0.3">
      <c r="A38" s="4" t="s">
        <v>66</v>
      </c>
      <c r="B38" s="5" t="s">
        <v>67</v>
      </c>
      <c r="C38" s="12" t="e">
        <f>+' I&amp;R '!#REF!</f>
        <v>#REF!</v>
      </c>
      <c r="D38" s="12">
        <v>0</v>
      </c>
      <c r="E38" s="12">
        <f>+ADRC!O38</f>
        <v>0</v>
      </c>
      <c r="F38" s="15" t="e">
        <f t="shared" ref="F38:F57" si="1">SUM(C38:E38)</f>
        <v>#REF!</v>
      </c>
    </row>
    <row r="39" spans="1:6" ht="13" x14ac:dyDescent="0.3">
      <c r="A39" s="4" t="s">
        <v>68</v>
      </c>
      <c r="B39" s="5" t="s">
        <v>69</v>
      </c>
      <c r="C39" s="12" t="e">
        <f>+' I&amp;R '!#REF!</f>
        <v>#REF!</v>
      </c>
      <c r="D39" s="12">
        <v>0</v>
      </c>
      <c r="E39" s="12">
        <f>+ADRC!O39</f>
        <v>0</v>
      </c>
      <c r="F39" s="15" t="e">
        <f t="shared" si="1"/>
        <v>#REF!</v>
      </c>
    </row>
    <row r="40" spans="1:6" ht="13" x14ac:dyDescent="0.3">
      <c r="A40" s="4" t="s">
        <v>70</v>
      </c>
      <c r="B40" s="5" t="s">
        <v>71</v>
      </c>
      <c r="C40" s="12" t="e">
        <f>+' I&amp;R '!#REF!</f>
        <v>#REF!</v>
      </c>
      <c r="D40" s="12">
        <v>0</v>
      </c>
      <c r="E40" s="12">
        <f>+ADRC!O40</f>
        <v>0</v>
      </c>
      <c r="F40" s="15" t="e">
        <f t="shared" si="1"/>
        <v>#REF!</v>
      </c>
    </row>
    <row r="41" spans="1:6" ht="13" x14ac:dyDescent="0.3">
      <c r="A41" s="4" t="s">
        <v>72</v>
      </c>
      <c r="B41" s="5" t="s">
        <v>73</v>
      </c>
      <c r="C41" s="12" t="e">
        <f>+' I&amp;R '!#REF!</f>
        <v>#REF!</v>
      </c>
      <c r="D41" s="12">
        <v>0</v>
      </c>
      <c r="E41" s="12">
        <f>+ADRC!O41</f>
        <v>0</v>
      </c>
      <c r="F41" s="15" t="e">
        <f t="shared" si="1"/>
        <v>#REF!</v>
      </c>
    </row>
    <row r="42" spans="1:6" ht="13" x14ac:dyDescent="0.3">
      <c r="A42" s="4" t="s">
        <v>74</v>
      </c>
      <c r="B42" s="5" t="s">
        <v>75</v>
      </c>
      <c r="C42" s="12" t="e">
        <f>+' I&amp;R '!#REF!</f>
        <v>#REF!</v>
      </c>
      <c r="D42" s="12">
        <v>0</v>
      </c>
      <c r="E42" s="12">
        <f>+ADRC!O42</f>
        <v>0</v>
      </c>
      <c r="F42" s="15" t="e">
        <f t="shared" si="1"/>
        <v>#REF!</v>
      </c>
    </row>
    <row r="43" spans="1:6" ht="13" x14ac:dyDescent="0.3">
      <c r="A43" s="4" t="s">
        <v>76</v>
      </c>
      <c r="B43" s="5" t="s">
        <v>77</v>
      </c>
      <c r="C43" s="12" t="e">
        <f>+' I&amp;R '!#REF!</f>
        <v>#REF!</v>
      </c>
      <c r="D43" s="12">
        <v>0</v>
      </c>
      <c r="E43" s="12">
        <f>+ADRC!O43</f>
        <v>0</v>
      </c>
      <c r="F43" s="15" t="e">
        <f t="shared" si="1"/>
        <v>#REF!</v>
      </c>
    </row>
    <row r="44" spans="1:6" ht="13" x14ac:dyDescent="0.3">
      <c r="A44" s="4" t="s">
        <v>78</v>
      </c>
      <c r="B44" s="5" t="s">
        <v>79</v>
      </c>
      <c r="C44" s="12" t="e">
        <f>+' I&amp;R '!#REF!</f>
        <v>#REF!</v>
      </c>
      <c r="D44" s="12">
        <v>0</v>
      </c>
      <c r="E44" s="12">
        <f>+ADRC!O44</f>
        <v>0</v>
      </c>
      <c r="F44" s="15" t="e">
        <f t="shared" si="1"/>
        <v>#REF!</v>
      </c>
    </row>
    <row r="45" spans="1:6" ht="13" x14ac:dyDescent="0.3">
      <c r="A45" s="4" t="s">
        <v>80</v>
      </c>
      <c r="B45" s="5" t="s">
        <v>81</v>
      </c>
      <c r="C45" s="12" t="e">
        <f>+' I&amp;R '!#REF!</f>
        <v>#REF!</v>
      </c>
      <c r="D45" s="12">
        <v>0</v>
      </c>
      <c r="E45" s="12">
        <f>+ADRC!O45</f>
        <v>0</v>
      </c>
      <c r="F45" s="15" t="e">
        <f t="shared" si="1"/>
        <v>#REF!</v>
      </c>
    </row>
    <row r="46" spans="1:6" ht="13" x14ac:dyDescent="0.3">
      <c r="A46" s="4" t="s">
        <v>82</v>
      </c>
      <c r="B46" s="5" t="s">
        <v>83</v>
      </c>
      <c r="C46" s="12" t="e">
        <f>+' I&amp;R '!#REF!</f>
        <v>#REF!</v>
      </c>
      <c r="D46" s="12">
        <v>0</v>
      </c>
      <c r="E46" s="12">
        <f>+ADRC!O46</f>
        <v>0</v>
      </c>
      <c r="F46" s="15" t="e">
        <f t="shared" si="1"/>
        <v>#REF!</v>
      </c>
    </row>
    <row r="47" spans="1:6" ht="13" x14ac:dyDescent="0.3">
      <c r="A47" s="4" t="s">
        <v>84</v>
      </c>
      <c r="B47" s="5" t="s">
        <v>85</v>
      </c>
      <c r="C47" s="12" t="e">
        <f>+' I&amp;R '!#REF!</f>
        <v>#REF!</v>
      </c>
      <c r="D47" s="12">
        <v>0</v>
      </c>
      <c r="E47" s="12">
        <f>+ADRC!O47</f>
        <v>0</v>
      </c>
      <c r="F47" s="15" t="e">
        <f t="shared" si="1"/>
        <v>#REF!</v>
      </c>
    </row>
    <row r="48" spans="1:6" ht="13" x14ac:dyDescent="0.3">
      <c r="A48" s="4" t="s">
        <v>86</v>
      </c>
      <c r="B48" s="5" t="s">
        <v>87</v>
      </c>
      <c r="C48" s="12" t="e">
        <f>+' I&amp;R '!#REF!</f>
        <v>#REF!</v>
      </c>
      <c r="D48" s="12">
        <v>0</v>
      </c>
      <c r="E48" s="12">
        <f>+ADRC!O48</f>
        <v>0</v>
      </c>
      <c r="F48" s="15" t="e">
        <f t="shared" si="1"/>
        <v>#REF!</v>
      </c>
    </row>
    <row r="49" spans="1:6" ht="13" x14ac:dyDescent="0.3">
      <c r="A49" s="4" t="s">
        <v>88</v>
      </c>
      <c r="B49" s="5" t="s">
        <v>89</v>
      </c>
      <c r="C49" s="12" t="e">
        <f>+' I&amp;R '!#REF!</f>
        <v>#REF!</v>
      </c>
      <c r="D49" s="12">
        <v>0</v>
      </c>
      <c r="E49" s="12">
        <f>+ADRC!O49</f>
        <v>0</v>
      </c>
      <c r="F49" s="15" t="e">
        <f t="shared" si="1"/>
        <v>#REF!</v>
      </c>
    </row>
    <row r="50" spans="1:6" ht="13" x14ac:dyDescent="0.3">
      <c r="A50" s="4" t="s">
        <v>90</v>
      </c>
      <c r="B50" s="5" t="s">
        <v>91</v>
      </c>
      <c r="C50" s="12" t="e">
        <f>+' I&amp;R '!#REF!</f>
        <v>#REF!</v>
      </c>
      <c r="D50" s="12">
        <v>0</v>
      </c>
      <c r="E50" s="12">
        <f>+ADRC!O50</f>
        <v>0</v>
      </c>
      <c r="F50" s="15" t="e">
        <f t="shared" si="1"/>
        <v>#REF!</v>
      </c>
    </row>
    <row r="51" spans="1:6" ht="13" x14ac:dyDescent="0.3">
      <c r="A51" s="4" t="s">
        <v>92</v>
      </c>
      <c r="B51" s="5" t="s">
        <v>93</v>
      </c>
      <c r="C51" s="12" t="e">
        <f>+' I&amp;R '!#REF!</f>
        <v>#REF!</v>
      </c>
      <c r="D51" s="12">
        <v>0</v>
      </c>
      <c r="E51" s="12">
        <f>+ADRC!O51</f>
        <v>0</v>
      </c>
      <c r="F51" s="15" t="e">
        <f t="shared" si="1"/>
        <v>#REF!</v>
      </c>
    </row>
    <row r="52" spans="1:6" ht="13" x14ac:dyDescent="0.3">
      <c r="A52" s="4" t="s">
        <v>94</v>
      </c>
      <c r="B52" s="5" t="s">
        <v>95</v>
      </c>
      <c r="C52" s="12" t="e">
        <f>+' I&amp;R '!#REF!</f>
        <v>#REF!</v>
      </c>
      <c r="D52" s="12">
        <v>0</v>
      </c>
      <c r="E52" s="12">
        <f>+ADRC!O52</f>
        <v>0</v>
      </c>
      <c r="F52" s="15" t="e">
        <f t="shared" si="1"/>
        <v>#REF!</v>
      </c>
    </row>
    <row r="53" spans="1:6" ht="13" x14ac:dyDescent="0.3">
      <c r="A53" s="4" t="s">
        <v>96</v>
      </c>
      <c r="B53" s="5" t="s">
        <v>97</v>
      </c>
      <c r="C53" s="12" t="e">
        <f>+' I&amp;R '!#REF!</f>
        <v>#REF!</v>
      </c>
      <c r="D53" s="12">
        <v>0</v>
      </c>
      <c r="E53" s="12">
        <f>+ADRC!O53</f>
        <v>0</v>
      </c>
      <c r="F53" s="15" t="e">
        <f t="shared" si="1"/>
        <v>#REF!</v>
      </c>
    </row>
    <row r="54" spans="1:6" ht="13" x14ac:dyDescent="0.3">
      <c r="A54" s="4" t="s">
        <v>98</v>
      </c>
      <c r="B54" s="5" t="s">
        <v>99</v>
      </c>
      <c r="C54" s="12" t="e">
        <f>+' I&amp;R '!#REF!</f>
        <v>#REF!</v>
      </c>
      <c r="D54" s="12">
        <v>0</v>
      </c>
      <c r="E54" s="12">
        <f>+ADRC!O54</f>
        <v>0</v>
      </c>
      <c r="F54" s="15" t="e">
        <f t="shared" si="1"/>
        <v>#REF!</v>
      </c>
    </row>
    <row r="55" spans="1:6" ht="13" x14ac:dyDescent="0.3">
      <c r="A55" s="4" t="s">
        <v>100</v>
      </c>
      <c r="B55" s="5" t="s">
        <v>101</v>
      </c>
      <c r="C55" s="12" t="e">
        <f>+' I&amp;R '!#REF!</f>
        <v>#REF!</v>
      </c>
      <c r="D55" s="12">
        <v>0</v>
      </c>
      <c r="E55" s="12">
        <f>+ADRC!O55</f>
        <v>0</v>
      </c>
      <c r="F55" s="15" t="e">
        <f t="shared" si="1"/>
        <v>#REF!</v>
      </c>
    </row>
    <row r="56" spans="1:6" ht="13" x14ac:dyDescent="0.3">
      <c r="A56" s="4" t="s">
        <v>102</v>
      </c>
      <c r="B56" s="5" t="s">
        <v>103</v>
      </c>
      <c r="C56" s="12" t="e">
        <f>+' I&amp;R '!#REF!</f>
        <v>#REF!</v>
      </c>
      <c r="D56" s="12">
        <v>0</v>
      </c>
      <c r="E56" s="12">
        <f>+ADRC!O56</f>
        <v>0</v>
      </c>
      <c r="F56" s="15" t="e">
        <f t="shared" si="1"/>
        <v>#REF!</v>
      </c>
    </row>
    <row r="57" spans="1:6" ht="13" x14ac:dyDescent="0.3">
      <c r="A57" s="4" t="s">
        <v>104</v>
      </c>
      <c r="B57" s="5" t="s">
        <v>105</v>
      </c>
      <c r="C57" s="13" t="e">
        <f>+' I&amp;R '!#REF!</f>
        <v>#REF!</v>
      </c>
      <c r="D57" s="13">
        <v>0</v>
      </c>
      <c r="E57" s="12">
        <f>+ADRC!O57</f>
        <v>0</v>
      </c>
      <c r="F57" s="15" t="e">
        <f t="shared" si="1"/>
        <v>#REF!</v>
      </c>
    </row>
    <row r="58" spans="1:6" ht="13.5" thickBot="1" x14ac:dyDescent="0.35">
      <c r="A58" s="6"/>
      <c r="B58" s="5" t="s">
        <v>106</v>
      </c>
      <c r="C58" s="16" t="e">
        <f>SUM(C6:C57)</f>
        <v>#REF!</v>
      </c>
      <c r="D58" s="16">
        <f>SUM(D6:D57)</f>
        <v>0</v>
      </c>
      <c r="E58" s="16">
        <f>SUM(E6:E57)</f>
        <v>0</v>
      </c>
      <c r="F58" s="16" t="e">
        <f>SUM(F6:F57)</f>
        <v>#REF!</v>
      </c>
    </row>
    <row r="59" spans="1:6" ht="13" thickTop="1" x14ac:dyDescent="0.25"/>
  </sheetData>
  <pageMargins left="0.7" right="0.7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workbookViewId="0"/>
  </sheetViews>
  <sheetFormatPr defaultRowHeight="12.5" x14ac:dyDescent="0.25"/>
  <cols>
    <col min="1" max="1" width="4.90625" style="7" customWidth="1"/>
    <col min="2" max="2" width="23" style="7" customWidth="1"/>
    <col min="3" max="3" width="15.36328125" bestFit="1" customWidth="1"/>
    <col min="4" max="4" width="15.6328125" bestFit="1" customWidth="1"/>
    <col min="5" max="5" width="9.6328125" bestFit="1" customWidth="1"/>
    <col min="6" max="6" width="10.6328125" bestFit="1" customWidth="1"/>
  </cols>
  <sheetData>
    <row r="1" spans="1:6" ht="13" x14ac:dyDescent="0.3">
      <c r="A1" s="19" t="s">
        <v>117</v>
      </c>
      <c r="B1" s="1"/>
    </row>
    <row r="2" spans="1:6" ht="13" x14ac:dyDescent="0.3">
      <c r="A2" s="1" t="s">
        <v>107</v>
      </c>
      <c r="B2" s="1"/>
    </row>
    <row r="3" spans="1:6" s="10" customFormat="1" ht="13" x14ac:dyDescent="0.3">
      <c r="A3" s="21" t="str">
        <f>+'Original Title XIX Allocation'!A3</f>
        <v>2023-24</v>
      </c>
      <c r="B3" s="2"/>
      <c r="C3" s="8" t="str">
        <f>+'Original Title XIX Allocation'!C3</f>
        <v>(1)</v>
      </c>
      <c r="D3" s="8" t="e">
        <f>+'Original Title XIX Allocation'!#REF!</f>
        <v>#REF!</v>
      </c>
      <c r="E3" s="8" t="str">
        <f>+'Original Title XIX Allocation'!D3</f>
        <v>(2)</v>
      </c>
      <c r="F3" s="11"/>
    </row>
    <row r="4" spans="1:6" s="10" customFormat="1" ht="13" x14ac:dyDescent="0.3">
      <c r="A4" s="2"/>
      <c r="B4" s="2"/>
      <c r="C4" s="8"/>
      <c r="D4" s="8" t="e">
        <f>+'Original Title XIX Allocation'!#REF!</f>
        <v>#REF!</v>
      </c>
      <c r="E4" s="8"/>
      <c r="F4" s="11"/>
    </row>
    <row r="5" spans="1:6" s="10" customFormat="1" ht="13" x14ac:dyDescent="0.3">
      <c r="A5" s="3" t="s">
        <v>0</v>
      </c>
      <c r="B5" s="3" t="s">
        <v>1</v>
      </c>
      <c r="C5" s="20" t="str">
        <f>+'Original Title XIX Allocation'!C5</f>
        <v>Referral</v>
      </c>
      <c r="D5" s="20" t="e">
        <f>+'Original Title XIX Allocation'!#REF!</f>
        <v>#REF!</v>
      </c>
      <c r="E5" s="20" t="str">
        <f>+'Original Title XIX Allocation'!D5</f>
        <v>ADRC</v>
      </c>
      <c r="F5" s="11" t="s">
        <v>110</v>
      </c>
    </row>
    <row r="6" spans="1:6" ht="13" x14ac:dyDescent="0.3">
      <c r="A6" s="4" t="s">
        <v>2</v>
      </c>
      <c r="B6" s="5" t="s">
        <v>3</v>
      </c>
      <c r="C6" s="18" t="e">
        <f>'Amended Allocation 1'!C6+'Change No. 2'!C6</f>
        <v>#REF!</v>
      </c>
      <c r="D6" s="18" t="e">
        <f>'Amended Allocation 1'!#REF!+'Change No. 2'!D6</f>
        <v>#REF!</v>
      </c>
      <c r="E6" s="18">
        <f>'Amended Allocation 1'!D6+'Change No. 2'!E6</f>
        <v>0</v>
      </c>
      <c r="F6" s="15" t="e">
        <f t="shared" ref="F6:F57" si="0">SUM(C6:E6)</f>
        <v>#REF!</v>
      </c>
    </row>
    <row r="7" spans="1:6" ht="13" x14ac:dyDescent="0.3">
      <c r="A7" s="4" t="s">
        <v>4</v>
      </c>
      <c r="B7" s="5" t="s">
        <v>5</v>
      </c>
      <c r="C7" s="18" t="e">
        <f>'Amended Allocation 1'!C7+'Change No. 2'!C7</f>
        <v>#REF!</v>
      </c>
      <c r="D7" s="18" t="e">
        <f>'Original Title XIX Allocation'!#REF!+'Revision 1'!#REF!</f>
        <v>#REF!</v>
      </c>
      <c r="E7" s="18">
        <f>'Amended Allocation 1'!D7+'Change No. 2'!E7</f>
        <v>86612</v>
      </c>
      <c r="F7" s="15" t="e">
        <f t="shared" si="0"/>
        <v>#REF!</v>
      </c>
    </row>
    <row r="8" spans="1:6" ht="13" x14ac:dyDescent="0.3">
      <c r="A8" s="4" t="s">
        <v>6</v>
      </c>
      <c r="B8" s="5" t="s">
        <v>7</v>
      </c>
      <c r="C8" s="18" t="e">
        <f>'Amended Allocation 1'!C8+'Change No. 2'!C8</f>
        <v>#REF!</v>
      </c>
      <c r="D8" s="18" t="e">
        <f>'Original Title XIX Allocation'!#REF!+'Revision 1'!#REF!</f>
        <v>#REF!</v>
      </c>
      <c r="E8" s="18">
        <f>'Amended Allocation 1'!D8+'Change No. 2'!E8</f>
        <v>0</v>
      </c>
      <c r="F8" s="15" t="e">
        <f t="shared" si="0"/>
        <v>#REF!</v>
      </c>
    </row>
    <row r="9" spans="1:6" ht="13" x14ac:dyDescent="0.3">
      <c r="A9" s="4" t="s">
        <v>8</v>
      </c>
      <c r="B9" s="5" t="s">
        <v>9</v>
      </c>
      <c r="C9" s="18" t="e">
        <f>'Amended Allocation 1'!C9+'Change No. 2'!C9</f>
        <v>#REF!</v>
      </c>
      <c r="D9" s="18" t="e">
        <f>'Original Title XIX Allocation'!#REF!+'Revision 1'!#REF!</f>
        <v>#REF!</v>
      </c>
      <c r="E9" s="18">
        <f>'Amended Allocation 1'!D9+'Change No. 2'!E9</f>
        <v>0</v>
      </c>
      <c r="F9" s="15" t="e">
        <f t="shared" si="0"/>
        <v>#REF!</v>
      </c>
    </row>
    <row r="10" spans="1:6" ht="13" x14ac:dyDescent="0.3">
      <c r="A10" s="4" t="s">
        <v>10</v>
      </c>
      <c r="B10" s="5" t="s">
        <v>11</v>
      </c>
      <c r="C10" s="18" t="e">
        <f>'Amended Allocation 1'!C10+'Change No. 2'!C10</f>
        <v>#REF!</v>
      </c>
      <c r="D10" s="18" t="e">
        <f>'Original Title XIX Allocation'!#REF!+'Revision 1'!#REF!</f>
        <v>#REF!</v>
      </c>
      <c r="E10" s="18">
        <f>'Amended Allocation 1'!D10+'Change No. 2'!E10</f>
        <v>0</v>
      </c>
      <c r="F10" s="15" t="e">
        <f t="shared" si="0"/>
        <v>#REF!</v>
      </c>
    </row>
    <row r="11" spans="1:6" ht="13" x14ac:dyDescent="0.3">
      <c r="A11" s="4" t="s">
        <v>12</v>
      </c>
      <c r="B11" s="5" t="s">
        <v>13</v>
      </c>
      <c r="C11" s="18" t="e">
        <f>'Amended Allocation 1'!C11+'Change No. 2'!C11</f>
        <v>#REF!</v>
      </c>
      <c r="D11" s="18" t="e">
        <f>'Original Title XIX Allocation'!#REF!+'Revision 1'!#REF!</f>
        <v>#REF!</v>
      </c>
      <c r="E11" s="18">
        <f>'Amended Allocation 1'!D11+'Change No. 2'!E11</f>
        <v>0</v>
      </c>
      <c r="F11" s="15" t="e">
        <f t="shared" si="0"/>
        <v>#REF!</v>
      </c>
    </row>
    <row r="12" spans="1:6" ht="13" x14ac:dyDescent="0.3">
      <c r="A12" s="4" t="s">
        <v>14</v>
      </c>
      <c r="B12" s="5" t="s">
        <v>15</v>
      </c>
      <c r="C12" s="18" t="e">
        <f>'Amended Allocation 1'!C12+'Change No. 2'!C12</f>
        <v>#REF!</v>
      </c>
      <c r="D12" s="18" t="e">
        <f>'Original Title XIX Allocation'!#REF!+'Revision 1'!#REF!</f>
        <v>#REF!</v>
      </c>
      <c r="E12" s="18">
        <f>'Amended Allocation 1'!D12+'Change No. 2'!E12</f>
        <v>91809</v>
      </c>
      <c r="F12" s="15" t="e">
        <f t="shared" si="0"/>
        <v>#REF!</v>
      </c>
    </row>
    <row r="13" spans="1:6" ht="13" x14ac:dyDescent="0.3">
      <c r="A13" s="4" t="s">
        <v>16</v>
      </c>
      <c r="B13" s="5" t="s">
        <v>17</v>
      </c>
      <c r="C13" s="18" t="e">
        <f>'Amended Allocation 1'!C13+'Change No. 2'!C13</f>
        <v>#REF!</v>
      </c>
      <c r="D13" s="18" t="e">
        <f>'Original Title XIX Allocation'!#REF!+'Revision 1'!#REF!</f>
        <v>#REF!</v>
      </c>
      <c r="E13" s="18">
        <f>'Amended Allocation 1'!D13+'Change No. 2'!E13</f>
        <v>194725</v>
      </c>
      <c r="F13" s="15" t="e">
        <f t="shared" si="0"/>
        <v>#REF!</v>
      </c>
    </row>
    <row r="14" spans="1:6" ht="13" x14ac:dyDescent="0.3">
      <c r="A14" s="4" t="s">
        <v>18</v>
      </c>
      <c r="B14" s="5" t="s">
        <v>19</v>
      </c>
      <c r="C14" s="18" t="e">
        <f>'Amended Allocation 1'!C14+'Change No. 2'!C14</f>
        <v>#REF!</v>
      </c>
      <c r="D14" s="18" t="e">
        <f>'Original Title XIX Allocation'!#REF!+'Revision 1'!#REF!</f>
        <v>#REF!</v>
      </c>
      <c r="E14" s="18">
        <f>'Amended Allocation 1'!D14+'Change No. 2'!E14</f>
        <v>37067</v>
      </c>
      <c r="F14" s="15" t="e">
        <f t="shared" si="0"/>
        <v>#REF!</v>
      </c>
    </row>
    <row r="15" spans="1:6" ht="13" x14ac:dyDescent="0.3">
      <c r="A15" s="4" t="s">
        <v>20</v>
      </c>
      <c r="B15" s="5" t="s">
        <v>21</v>
      </c>
      <c r="C15" s="18" t="e">
        <f>'Amended Allocation 1'!C15+'Change No. 2'!C15</f>
        <v>#REF!</v>
      </c>
      <c r="D15" s="18" t="e">
        <f>'Original Title XIX Allocation'!#REF!+'Revision 1'!#REF!</f>
        <v>#REF!</v>
      </c>
      <c r="E15" s="18">
        <f>'Amended Allocation 1'!D15+'Change No. 2'!E15</f>
        <v>0</v>
      </c>
      <c r="F15" s="15" t="e">
        <f t="shared" si="0"/>
        <v>#REF!</v>
      </c>
    </row>
    <row r="16" spans="1:6" ht="13" x14ac:dyDescent="0.3">
      <c r="A16" s="4" t="s">
        <v>22</v>
      </c>
      <c r="B16" s="5" t="s">
        <v>23</v>
      </c>
      <c r="C16" s="18" t="e">
        <f>'Amended Allocation 1'!C16+'Change No. 2'!C16</f>
        <v>#REF!</v>
      </c>
      <c r="D16" s="18" t="e">
        <f>'Original Title XIX Allocation'!#REF!+'Revision 1'!#REF!</f>
        <v>#REF!</v>
      </c>
      <c r="E16" s="18">
        <f>'Amended Allocation 1'!D16+'Change No. 2'!E16</f>
        <v>51898</v>
      </c>
      <c r="F16" s="15" t="e">
        <f t="shared" si="0"/>
        <v>#REF!</v>
      </c>
    </row>
    <row r="17" spans="1:6" ht="13" x14ac:dyDescent="0.3">
      <c r="A17" s="4" t="s">
        <v>24</v>
      </c>
      <c r="B17" s="5" t="s">
        <v>25</v>
      </c>
      <c r="C17" s="18" t="e">
        <f>'Amended Allocation 1'!C17+'Change No. 2'!C17</f>
        <v>#REF!</v>
      </c>
      <c r="D17" s="18" t="e">
        <f>'Original Title XIX Allocation'!#REF!+'Revision 1'!#REF!</f>
        <v>#REF!</v>
      </c>
      <c r="E17" s="18">
        <f>'Amended Allocation 1'!D17+'Change No. 2'!E17</f>
        <v>0</v>
      </c>
      <c r="F17" s="15" t="e">
        <f t="shared" si="0"/>
        <v>#REF!</v>
      </c>
    </row>
    <row r="18" spans="1:6" ht="13" x14ac:dyDescent="0.3">
      <c r="A18" s="4" t="s">
        <v>26</v>
      </c>
      <c r="B18" s="5" t="s">
        <v>27</v>
      </c>
      <c r="C18" s="18" t="e">
        <f>'Amended Allocation 1'!C18+'Change No. 2'!C18</f>
        <v>#REF!</v>
      </c>
      <c r="D18" s="18" t="e">
        <f>'Original Title XIX Allocation'!#REF!+'Revision 1'!#REF!</f>
        <v>#REF!</v>
      </c>
      <c r="E18" s="18">
        <f>'Amended Allocation 1'!D18+'Change No. 2'!E18</f>
        <v>0</v>
      </c>
      <c r="F18" s="15" t="e">
        <f t="shared" si="0"/>
        <v>#REF!</v>
      </c>
    </row>
    <row r="19" spans="1:6" ht="13" x14ac:dyDescent="0.3">
      <c r="A19" s="4" t="s">
        <v>28</v>
      </c>
      <c r="B19" s="5" t="s">
        <v>29</v>
      </c>
      <c r="C19" s="18" t="e">
        <f>'Amended Allocation 1'!C19+'Change No. 2'!C19</f>
        <v>#REF!</v>
      </c>
      <c r="D19" s="18" t="e">
        <f>'Original Title XIX Allocation'!#REF!+'Revision 1'!#REF!</f>
        <v>#REF!</v>
      </c>
      <c r="E19" s="18">
        <f>'Amended Allocation 1'!D19+'Change No. 2'!E19</f>
        <v>0</v>
      </c>
      <c r="F19" s="15" t="e">
        <f t="shared" si="0"/>
        <v>#REF!</v>
      </c>
    </row>
    <row r="20" spans="1:6" ht="13" x14ac:dyDescent="0.3">
      <c r="A20" s="4" t="s">
        <v>30</v>
      </c>
      <c r="B20" s="5" t="s">
        <v>31</v>
      </c>
      <c r="C20" s="18" t="e">
        <f>'Amended Allocation 1'!C20+'Change No. 2'!C20</f>
        <v>#REF!</v>
      </c>
      <c r="D20" s="18" t="e">
        <f>'Original Title XIX Allocation'!#REF!+'Revision 1'!#REF!</f>
        <v>#REF!</v>
      </c>
      <c r="E20" s="18">
        <f>'Amended Allocation 1'!D20+'Change No. 2'!E20</f>
        <v>0</v>
      </c>
      <c r="F20" s="15" t="e">
        <f t="shared" si="0"/>
        <v>#REF!</v>
      </c>
    </row>
    <row r="21" spans="1:6" ht="13" x14ac:dyDescent="0.3">
      <c r="A21" s="4" t="s">
        <v>32</v>
      </c>
      <c r="B21" s="5" t="s">
        <v>33</v>
      </c>
      <c r="C21" s="18" t="e">
        <f>'Amended Allocation 1'!C21+'Change No. 2'!C21</f>
        <v>#REF!</v>
      </c>
      <c r="D21" s="18" t="e">
        <f>'Original Title XIX Allocation'!#REF!+'Revision 1'!#REF!</f>
        <v>#REF!</v>
      </c>
      <c r="E21" s="18">
        <f>'Amended Allocation 1'!D21+'Change No. 2'!E21</f>
        <v>0</v>
      </c>
      <c r="F21" s="15" t="e">
        <f t="shared" si="0"/>
        <v>#REF!</v>
      </c>
    </row>
    <row r="22" spans="1:6" ht="13" x14ac:dyDescent="0.3">
      <c r="A22" s="4" t="s">
        <v>34</v>
      </c>
      <c r="B22" s="5" t="s">
        <v>35</v>
      </c>
      <c r="C22" s="18" t="e">
        <f>'Amended Allocation 1'!C22+'Change No. 2'!C22</f>
        <v>#REF!</v>
      </c>
      <c r="D22" s="18" t="e">
        <f>'Original Title XIX Allocation'!#REF!+'Revision 1'!#REF!</f>
        <v>#REF!</v>
      </c>
      <c r="E22" s="18">
        <f>'Amended Allocation 1'!D22+'Change No. 2'!E22</f>
        <v>107683</v>
      </c>
      <c r="F22" s="15" t="e">
        <f t="shared" si="0"/>
        <v>#REF!</v>
      </c>
    </row>
    <row r="23" spans="1:6" ht="13" x14ac:dyDescent="0.3">
      <c r="A23" s="4" t="s">
        <v>36</v>
      </c>
      <c r="B23" s="5" t="s">
        <v>37</v>
      </c>
      <c r="C23" s="18" t="e">
        <f>'Amended Allocation 1'!C23+'Change No. 2'!C23</f>
        <v>#REF!</v>
      </c>
      <c r="D23" s="18" t="e">
        <f>'Original Title XIX Allocation'!#REF!+'Revision 1'!#REF!</f>
        <v>#REF!</v>
      </c>
      <c r="E23" s="18">
        <f>'Amended Allocation 1'!D23+'Change No. 2'!E23</f>
        <v>0</v>
      </c>
      <c r="F23" s="15" t="e">
        <f t="shared" si="0"/>
        <v>#REF!</v>
      </c>
    </row>
    <row r="24" spans="1:6" ht="13" x14ac:dyDescent="0.3">
      <c r="A24" s="4" t="s">
        <v>38</v>
      </c>
      <c r="B24" s="5" t="s">
        <v>39</v>
      </c>
      <c r="C24" s="18" t="e">
        <f>'Amended Allocation 1'!C24+'Change No. 2'!C24</f>
        <v>#REF!</v>
      </c>
      <c r="D24" s="18" t="e">
        <f>'Original Title XIX Allocation'!#REF!+'Revision 1'!#REF!</f>
        <v>#REF!</v>
      </c>
      <c r="E24" s="18">
        <f>'Amended Allocation 1'!D24+'Change No. 2'!E24</f>
        <v>0</v>
      </c>
      <c r="F24" s="15" t="e">
        <f t="shared" si="0"/>
        <v>#REF!</v>
      </c>
    </row>
    <row r="25" spans="1:6" ht="13" x14ac:dyDescent="0.3">
      <c r="A25" s="4" t="s">
        <v>40</v>
      </c>
      <c r="B25" s="5" t="s">
        <v>41</v>
      </c>
      <c r="C25" s="18" t="e">
        <f>'Amended Allocation 1'!C25+'Change No. 2'!C25</f>
        <v>#REF!</v>
      </c>
      <c r="D25" s="18" t="e">
        <f>'Original Title XIX Allocation'!#REF!+'Revision 1'!#REF!</f>
        <v>#REF!</v>
      </c>
      <c r="E25" s="18">
        <f>'Amended Allocation 1'!D25+'Change No. 2'!E25</f>
        <v>0</v>
      </c>
      <c r="F25" s="15" t="e">
        <f t="shared" si="0"/>
        <v>#REF!</v>
      </c>
    </row>
    <row r="26" spans="1:6" ht="13" x14ac:dyDescent="0.3">
      <c r="A26" s="4" t="s">
        <v>42</v>
      </c>
      <c r="B26" s="5" t="s">
        <v>43</v>
      </c>
      <c r="C26" s="18" t="e">
        <f>'Amended Allocation 1'!C26+'Change No. 2'!C26</f>
        <v>#REF!</v>
      </c>
      <c r="D26" s="18" t="e">
        <f>'Original Title XIX Allocation'!#REF!+'Revision 1'!#REF!</f>
        <v>#REF!</v>
      </c>
      <c r="E26" s="18">
        <f>'Amended Allocation 1'!D26+'Change No. 2'!E26</f>
        <v>151053</v>
      </c>
      <c r="F26" s="15" t="e">
        <f t="shared" si="0"/>
        <v>#REF!</v>
      </c>
    </row>
    <row r="27" spans="1:6" ht="13" x14ac:dyDescent="0.3">
      <c r="A27" s="4" t="s">
        <v>44</v>
      </c>
      <c r="B27" s="5" t="s">
        <v>45</v>
      </c>
      <c r="C27" s="18" t="e">
        <f>'Amended Allocation 1'!C27+'Change No. 2'!C27</f>
        <v>#REF!</v>
      </c>
      <c r="D27" s="18" t="e">
        <f>'Original Title XIX Allocation'!#REF!+'Revision 1'!#REF!</f>
        <v>#REF!</v>
      </c>
      <c r="E27" s="18">
        <f>'Amended Allocation 1'!D27+'Change No. 2'!E27</f>
        <v>0</v>
      </c>
      <c r="F27" s="15" t="e">
        <f t="shared" si="0"/>
        <v>#REF!</v>
      </c>
    </row>
    <row r="28" spans="1:6" ht="13" x14ac:dyDescent="0.3">
      <c r="A28" s="4" t="s">
        <v>46</v>
      </c>
      <c r="B28" s="5" t="s">
        <v>47</v>
      </c>
      <c r="C28" s="18" t="e">
        <f>'Amended Allocation 1'!C28+'Change No. 2'!C28</f>
        <v>#REF!</v>
      </c>
      <c r="D28" s="18" t="e">
        <f>'Original Title XIX Allocation'!#REF!+'Revision 1'!#REF!</f>
        <v>#REF!</v>
      </c>
      <c r="E28" s="18">
        <f>'Amended Allocation 1'!D28+'Change No. 2'!E28</f>
        <v>0</v>
      </c>
      <c r="F28" s="15" t="e">
        <f t="shared" si="0"/>
        <v>#REF!</v>
      </c>
    </row>
    <row r="29" spans="1:6" ht="13" x14ac:dyDescent="0.3">
      <c r="A29" s="4" t="s">
        <v>48</v>
      </c>
      <c r="B29" s="5" t="s">
        <v>49</v>
      </c>
      <c r="C29" s="18" t="e">
        <f>'Amended Allocation 1'!C29+'Change No. 2'!C29</f>
        <v>#REF!</v>
      </c>
      <c r="D29" s="18" t="e">
        <f>'Original Title XIX Allocation'!#REF!+'Revision 1'!#REF!</f>
        <v>#REF!</v>
      </c>
      <c r="E29" s="18">
        <f>'Amended Allocation 1'!D29+'Change No. 2'!E29</f>
        <v>0</v>
      </c>
      <c r="F29" s="15" t="e">
        <f t="shared" si="0"/>
        <v>#REF!</v>
      </c>
    </row>
    <row r="30" spans="1:6" ht="13" x14ac:dyDescent="0.3">
      <c r="A30" s="4" t="s">
        <v>50</v>
      </c>
      <c r="B30" s="5" t="s">
        <v>51</v>
      </c>
      <c r="C30" s="18" t="e">
        <f>'Amended Allocation 1'!C30+'Change No. 2'!C30</f>
        <v>#REF!</v>
      </c>
      <c r="D30" s="18" t="e">
        <f>'Original Title XIX Allocation'!#REF!+'Revision 1'!#REF!</f>
        <v>#REF!</v>
      </c>
      <c r="E30" s="18">
        <f>'Amended Allocation 1'!D30+'Change No. 2'!E30</f>
        <v>0</v>
      </c>
      <c r="F30" s="15" t="e">
        <f t="shared" si="0"/>
        <v>#REF!</v>
      </c>
    </row>
    <row r="31" spans="1:6" ht="13" x14ac:dyDescent="0.3">
      <c r="A31" s="4" t="s">
        <v>52</v>
      </c>
      <c r="B31" s="5" t="s">
        <v>53</v>
      </c>
      <c r="C31" s="18" t="e">
        <f>'Amended Allocation 1'!C31+'Change No. 2'!C31</f>
        <v>#REF!</v>
      </c>
      <c r="D31" s="18" t="e">
        <f>'Original Title XIX Allocation'!#REF!+'Revision 1'!#REF!</f>
        <v>#REF!</v>
      </c>
      <c r="E31" s="18">
        <f>'Amended Allocation 1'!D31+'Change No. 2'!E31</f>
        <v>123481</v>
      </c>
      <c r="F31" s="15" t="e">
        <f t="shared" si="0"/>
        <v>#REF!</v>
      </c>
    </row>
    <row r="32" spans="1:6" ht="13" x14ac:dyDescent="0.3">
      <c r="A32" s="4" t="s">
        <v>54</v>
      </c>
      <c r="B32" s="5" t="s">
        <v>55</v>
      </c>
      <c r="C32" s="18" t="e">
        <f>'Amended Allocation 1'!C32+'Change No. 2'!C32</f>
        <v>#REF!</v>
      </c>
      <c r="D32" s="18" t="e">
        <f>'Original Title XIX Allocation'!#REF!+'Revision 1'!#REF!</f>
        <v>#REF!</v>
      </c>
      <c r="E32" s="18">
        <f>'Amended Allocation 1'!D32+'Change No. 2'!E32</f>
        <v>0</v>
      </c>
      <c r="F32" s="15" t="e">
        <f t="shared" si="0"/>
        <v>#REF!</v>
      </c>
    </row>
    <row r="33" spans="1:6" ht="13" x14ac:dyDescent="0.3">
      <c r="A33" s="4" t="s">
        <v>56</v>
      </c>
      <c r="B33" s="5" t="s">
        <v>57</v>
      </c>
      <c r="C33" s="18" t="e">
        <f>'Amended Allocation 1'!C33+'Change No. 2'!C33</f>
        <v>#REF!</v>
      </c>
      <c r="D33" s="18" t="e">
        <f>'Original Title XIX Allocation'!#REF!+'Revision 1'!#REF!</f>
        <v>#REF!</v>
      </c>
      <c r="E33" s="18">
        <f>'Amended Allocation 1'!D33+'Change No. 2'!E33</f>
        <v>247038</v>
      </c>
      <c r="F33" s="15" t="e">
        <f t="shared" si="0"/>
        <v>#REF!</v>
      </c>
    </row>
    <row r="34" spans="1:6" ht="13" x14ac:dyDescent="0.3">
      <c r="A34" s="4" t="s">
        <v>58</v>
      </c>
      <c r="B34" s="5" t="s">
        <v>59</v>
      </c>
      <c r="C34" s="18" t="e">
        <f>'Amended Allocation 1'!C34+'Change No. 2'!C34</f>
        <v>#REF!</v>
      </c>
      <c r="D34" s="18" t="e">
        <f>'Original Title XIX Allocation'!#REF!+'Revision 1'!#REF!</f>
        <v>#REF!</v>
      </c>
      <c r="E34" s="18">
        <f>'Amended Allocation 1'!D34+'Change No. 2'!E34</f>
        <v>0</v>
      </c>
      <c r="F34" s="15" t="e">
        <f t="shared" si="0"/>
        <v>#REF!</v>
      </c>
    </row>
    <row r="35" spans="1:6" ht="13" x14ac:dyDescent="0.3">
      <c r="A35" s="4" t="s">
        <v>60</v>
      </c>
      <c r="B35" s="5" t="s">
        <v>61</v>
      </c>
      <c r="C35" s="18" t="e">
        <f>'Amended Allocation 1'!C35+'Change No. 2'!C35</f>
        <v>#REF!</v>
      </c>
      <c r="D35" s="18" t="e">
        <f>'Original Title XIX Allocation'!#REF!+'Revision 1'!#REF!</f>
        <v>#REF!</v>
      </c>
      <c r="E35" s="18">
        <f>'Amended Allocation 1'!D35+'Change No. 2'!E35</f>
        <v>0</v>
      </c>
      <c r="F35" s="15" t="e">
        <f t="shared" si="0"/>
        <v>#REF!</v>
      </c>
    </row>
    <row r="36" spans="1:6" ht="13" x14ac:dyDescent="0.3">
      <c r="A36" s="4" t="s">
        <v>62</v>
      </c>
      <c r="B36" s="5" t="s">
        <v>63</v>
      </c>
      <c r="C36" s="18" t="e">
        <f>'Amended Allocation 1'!C36+'Change No. 2'!C36</f>
        <v>#REF!</v>
      </c>
      <c r="D36" s="18" t="e">
        <f>'Original Title XIX Allocation'!#REF!+'Revision 1'!#REF!</f>
        <v>#REF!</v>
      </c>
      <c r="E36" s="18">
        <f>'Amended Allocation 1'!D36+'Change No. 2'!E36</f>
        <v>120915</v>
      </c>
      <c r="F36" s="15" t="e">
        <f t="shared" si="0"/>
        <v>#REF!</v>
      </c>
    </row>
    <row r="37" spans="1:6" ht="13" x14ac:dyDescent="0.3">
      <c r="A37" s="4" t="s">
        <v>64</v>
      </c>
      <c r="B37" s="5" t="s">
        <v>65</v>
      </c>
      <c r="C37" s="18" t="e">
        <f>'Amended Allocation 1'!C37+'Change No. 2'!C37</f>
        <v>#REF!</v>
      </c>
      <c r="D37" s="18" t="e">
        <f>'Original Title XIX Allocation'!#REF!+'Revision 1'!#REF!</f>
        <v>#REF!</v>
      </c>
      <c r="E37" s="18">
        <f>'Amended Allocation 1'!D37+'Change No. 2'!E37</f>
        <v>0</v>
      </c>
      <c r="F37" s="15" t="e">
        <f t="shared" si="0"/>
        <v>#REF!</v>
      </c>
    </row>
    <row r="38" spans="1:6" ht="13" x14ac:dyDescent="0.3">
      <c r="A38" s="4" t="s">
        <v>66</v>
      </c>
      <c r="B38" s="5" t="s">
        <v>67</v>
      </c>
      <c r="C38" s="18" t="e">
        <f>'Amended Allocation 1'!C38+'Change No. 2'!C38</f>
        <v>#REF!</v>
      </c>
      <c r="D38" s="18" t="e">
        <f>'Original Title XIX Allocation'!#REF!+'Revision 1'!#REF!</f>
        <v>#REF!</v>
      </c>
      <c r="E38" s="18">
        <f>'Amended Allocation 1'!D38+'Change No. 2'!E38</f>
        <v>83210</v>
      </c>
      <c r="F38" s="15" t="e">
        <f t="shared" si="0"/>
        <v>#REF!</v>
      </c>
    </row>
    <row r="39" spans="1:6" ht="13" x14ac:dyDescent="0.3">
      <c r="A39" s="4" t="s">
        <v>68</v>
      </c>
      <c r="B39" s="5" t="s">
        <v>69</v>
      </c>
      <c r="C39" s="18" t="e">
        <f>'Amended Allocation 1'!C39+'Change No. 2'!C39</f>
        <v>#REF!</v>
      </c>
      <c r="D39" s="18" t="e">
        <f>'Original Title XIX Allocation'!#REF!+'Revision 1'!#REF!</f>
        <v>#REF!</v>
      </c>
      <c r="E39" s="18">
        <f>'Amended Allocation 1'!D39+'Change No. 2'!E39</f>
        <v>0</v>
      </c>
      <c r="F39" s="15" t="e">
        <f t="shared" si="0"/>
        <v>#REF!</v>
      </c>
    </row>
    <row r="40" spans="1:6" ht="13" x14ac:dyDescent="0.3">
      <c r="A40" s="4" t="s">
        <v>70</v>
      </c>
      <c r="B40" s="5" t="s">
        <v>71</v>
      </c>
      <c r="C40" s="18" t="e">
        <f>'Amended Allocation 1'!C40+'Change No. 2'!C40</f>
        <v>#REF!</v>
      </c>
      <c r="D40" s="18" t="e">
        <f>'Original Title XIX Allocation'!#REF!+'Revision 1'!#REF!</f>
        <v>#REF!</v>
      </c>
      <c r="E40" s="18">
        <f>'Amended Allocation 1'!D40+'Change No. 2'!E40</f>
        <v>37820</v>
      </c>
      <c r="F40" s="15" t="e">
        <f t="shared" si="0"/>
        <v>#REF!</v>
      </c>
    </row>
    <row r="41" spans="1:6" ht="13" x14ac:dyDescent="0.3">
      <c r="A41" s="4" t="s">
        <v>72</v>
      </c>
      <c r="B41" s="5" t="s">
        <v>73</v>
      </c>
      <c r="C41" s="18" t="e">
        <f>'Amended Allocation 1'!C41+'Change No. 2'!C41</f>
        <v>#REF!</v>
      </c>
      <c r="D41" s="18" t="e">
        <f>'Original Title XIX Allocation'!#REF!+'Revision 1'!#REF!</f>
        <v>#REF!</v>
      </c>
      <c r="E41" s="18">
        <f>'Amended Allocation 1'!D41+'Change No. 2'!E41</f>
        <v>56313</v>
      </c>
      <c r="F41" s="15" t="e">
        <f t="shared" si="0"/>
        <v>#REF!</v>
      </c>
    </row>
    <row r="42" spans="1:6" ht="13" x14ac:dyDescent="0.3">
      <c r="A42" s="4" t="s">
        <v>74</v>
      </c>
      <c r="B42" s="5" t="s">
        <v>75</v>
      </c>
      <c r="C42" s="18" t="e">
        <f>'Amended Allocation 1'!C42+'Change No. 2'!C42</f>
        <v>#REF!</v>
      </c>
      <c r="D42" s="18" t="e">
        <f>'Original Title XIX Allocation'!#REF!+'Revision 1'!#REF!</f>
        <v>#REF!</v>
      </c>
      <c r="E42" s="18">
        <f>'Amended Allocation 1'!D42+'Change No. 2'!E42</f>
        <v>0</v>
      </c>
      <c r="F42" s="15" t="e">
        <f t="shared" si="0"/>
        <v>#REF!</v>
      </c>
    </row>
    <row r="43" spans="1:6" ht="13" x14ac:dyDescent="0.3">
      <c r="A43" s="4" t="s">
        <v>76</v>
      </c>
      <c r="B43" s="5" t="s">
        <v>77</v>
      </c>
      <c r="C43" s="18" t="e">
        <f>'Amended Allocation 1'!C43+'Change No. 2'!C43</f>
        <v>#REF!</v>
      </c>
      <c r="D43" s="18" t="e">
        <f>'Original Title XIX Allocation'!#REF!+'Revision 1'!#REF!</f>
        <v>#REF!</v>
      </c>
      <c r="E43" s="18">
        <f>'Amended Allocation 1'!D43+'Change No. 2'!E43</f>
        <v>0</v>
      </c>
      <c r="F43" s="15" t="e">
        <f t="shared" si="0"/>
        <v>#REF!</v>
      </c>
    </row>
    <row r="44" spans="1:6" ht="13" x14ac:dyDescent="0.3">
      <c r="A44" s="4" t="s">
        <v>78</v>
      </c>
      <c r="B44" s="5" t="s">
        <v>79</v>
      </c>
      <c r="C44" s="18" t="e">
        <f>'Amended Allocation 1'!C44+'Change No. 2'!C44</f>
        <v>#REF!</v>
      </c>
      <c r="D44" s="18" t="e">
        <f>'Original Title XIX Allocation'!#REF!+'Revision 1'!#REF!</f>
        <v>#REF!</v>
      </c>
      <c r="E44" s="18">
        <f>'Amended Allocation 1'!D44+'Change No. 2'!E44</f>
        <v>95145</v>
      </c>
      <c r="F44" s="15" t="e">
        <f t="shared" si="0"/>
        <v>#REF!</v>
      </c>
    </row>
    <row r="45" spans="1:6" ht="13" x14ac:dyDescent="0.3">
      <c r="A45" s="4" t="s">
        <v>80</v>
      </c>
      <c r="B45" s="5" t="s">
        <v>81</v>
      </c>
      <c r="C45" s="18" t="e">
        <f>'Amended Allocation 1'!C45+'Change No. 2'!C45</f>
        <v>#REF!</v>
      </c>
      <c r="D45" s="18" t="e">
        <f>'Original Title XIX Allocation'!#REF!+'Revision 1'!#REF!</f>
        <v>#REF!</v>
      </c>
      <c r="E45" s="18">
        <f>'Amended Allocation 1'!D45+'Change No. 2'!E45</f>
        <v>0</v>
      </c>
      <c r="F45" s="15" t="e">
        <f t="shared" si="0"/>
        <v>#REF!</v>
      </c>
    </row>
    <row r="46" spans="1:6" ht="13" x14ac:dyDescent="0.3">
      <c r="A46" s="4" t="s">
        <v>82</v>
      </c>
      <c r="B46" s="5" t="s">
        <v>83</v>
      </c>
      <c r="C46" s="18" t="e">
        <f>'Amended Allocation 1'!C46+'Change No. 2'!C46</f>
        <v>#REF!</v>
      </c>
      <c r="D46" s="18" t="e">
        <f>'Original Title XIX Allocation'!#REF!+'Revision 1'!#REF!</f>
        <v>#REF!</v>
      </c>
      <c r="E46" s="18">
        <f>'Amended Allocation 1'!D46+'Change No. 2'!E46</f>
        <v>62169</v>
      </c>
      <c r="F46" s="15" t="e">
        <f t="shared" si="0"/>
        <v>#REF!</v>
      </c>
    </row>
    <row r="47" spans="1:6" ht="13" x14ac:dyDescent="0.3">
      <c r="A47" s="4" t="s">
        <v>84</v>
      </c>
      <c r="B47" s="5" t="s">
        <v>85</v>
      </c>
      <c r="C47" s="18" t="e">
        <f>'Amended Allocation 1'!C47+'Change No. 2'!C47</f>
        <v>#REF!</v>
      </c>
      <c r="D47" s="18" t="e">
        <f>'Original Title XIX Allocation'!#REF!+'Revision 1'!#REF!</f>
        <v>#REF!</v>
      </c>
      <c r="E47" s="18">
        <f>'Amended Allocation 1'!D47+'Change No. 2'!E47</f>
        <v>0</v>
      </c>
      <c r="F47" s="15" t="e">
        <f t="shared" si="0"/>
        <v>#REF!</v>
      </c>
    </row>
    <row r="48" spans="1:6" ht="13" x14ac:dyDescent="0.3">
      <c r="A48" s="4" t="s">
        <v>86</v>
      </c>
      <c r="B48" s="5" t="s">
        <v>87</v>
      </c>
      <c r="C48" s="18" t="e">
        <f>'Amended Allocation 1'!C48+'Change No. 2'!C48</f>
        <v>#REF!</v>
      </c>
      <c r="D48" s="18" t="e">
        <f>'Original Title XIX Allocation'!#REF!+'Revision 1'!#REF!</f>
        <v>#REF!</v>
      </c>
      <c r="E48" s="18">
        <f>'Amended Allocation 1'!D48+'Change No. 2'!E48</f>
        <v>0</v>
      </c>
      <c r="F48" s="15" t="e">
        <f t="shared" si="0"/>
        <v>#REF!</v>
      </c>
    </row>
    <row r="49" spans="1:6" ht="13" x14ac:dyDescent="0.3">
      <c r="A49" s="4" t="s">
        <v>88</v>
      </c>
      <c r="B49" s="5" t="s">
        <v>89</v>
      </c>
      <c r="C49" s="18" t="e">
        <f>'Amended Allocation 1'!C49+'Change No. 2'!C49</f>
        <v>#REF!</v>
      </c>
      <c r="D49" s="18" t="e">
        <f>'Original Title XIX Allocation'!#REF!+'Revision 1'!#REF!</f>
        <v>#REF!</v>
      </c>
      <c r="E49" s="18">
        <f>'Amended Allocation 1'!D49+'Change No. 2'!E49</f>
        <v>0</v>
      </c>
      <c r="F49" s="15" t="e">
        <f t="shared" si="0"/>
        <v>#REF!</v>
      </c>
    </row>
    <row r="50" spans="1:6" ht="13" x14ac:dyDescent="0.3">
      <c r="A50" s="4" t="s">
        <v>90</v>
      </c>
      <c r="B50" s="5" t="s">
        <v>91</v>
      </c>
      <c r="C50" s="18" t="e">
        <f>'Amended Allocation 1'!C50+'Change No. 2'!C50</f>
        <v>#REF!</v>
      </c>
      <c r="D50" s="18" t="e">
        <f>'Original Title XIX Allocation'!#REF!+'Revision 1'!#REF!</f>
        <v>#REF!</v>
      </c>
      <c r="E50" s="18">
        <f>'Amended Allocation 1'!D50+'Change No. 2'!E50</f>
        <v>0</v>
      </c>
      <c r="F50" s="15" t="e">
        <f t="shared" si="0"/>
        <v>#REF!</v>
      </c>
    </row>
    <row r="51" spans="1:6" ht="13" x14ac:dyDescent="0.3">
      <c r="A51" s="4" t="s">
        <v>92</v>
      </c>
      <c r="B51" s="5" t="s">
        <v>93</v>
      </c>
      <c r="C51" s="18" t="e">
        <f>'Amended Allocation 1'!C51+'Change No. 2'!C51</f>
        <v>#REF!</v>
      </c>
      <c r="D51" s="18" t="e">
        <f>'Original Title XIX Allocation'!#REF!+'Revision 1'!#REF!</f>
        <v>#REF!</v>
      </c>
      <c r="E51" s="18">
        <f>'Amended Allocation 1'!D51+'Change No. 2'!E51</f>
        <v>0</v>
      </c>
      <c r="F51" s="15" t="e">
        <f t="shared" si="0"/>
        <v>#REF!</v>
      </c>
    </row>
    <row r="52" spans="1:6" ht="13" x14ac:dyDescent="0.3">
      <c r="A52" s="4" t="s">
        <v>94</v>
      </c>
      <c r="B52" s="5" t="s">
        <v>95</v>
      </c>
      <c r="C52" s="18" t="e">
        <f>'Amended Allocation 1'!C52+'Change No. 2'!C52</f>
        <v>#REF!</v>
      </c>
      <c r="D52" s="18" t="e">
        <f>'Original Title XIX Allocation'!#REF!+'Revision 1'!#REF!</f>
        <v>#REF!</v>
      </c>
      <c r="E52" s="18">
        <f>'Amended Allocation 1'!D52+'Change No. 2'!E52</f>
        <v>0</v>
      </c>
      <c r="F52" s="15" t="e">
        <f t="shared" si="0"/>
        <v>#REF!</v>
      </c>
    </row>
    <row r="53" spans="1:6" ht="13" x14ac:dyDescent="0.3">
      <c r="A53" s="4" t="s">
        <v>96</v>
      </c>
      <c r="B53" s="5" t="s">
        <v>97</v>
      </c>
      <c r="C53" s="18" t="e">
        <f>'Amended Allocation 1'!C53+'Change No. 2'!C53</f>
        <v>#REF!</v>
      </c>
      <c r="D53" s="18" t="e">
        <f>'Original Title XIX Allocation'!#REF!+'Revision 1'!#REF!</f>
        <v>#REF!</v>
      </c>
      <c r="E53" s="18">
        <f>'Amended Allocation 1'!D53+'Change No. 2'!E53</f>
        <v>0</v>
      </c>
      <c r="F53" s="15" t="e">
        <f t="shared" si="0"/>
        <v>#REF!</v>
      </c>
    </row>
    <row r="54" spans="1:6" ht="13" x14ac:dyDescent="0.3">
      <c r="A54" s="4" t="s">
        <v>98</v>
      </c>
      <c r="B54" s="5" t="s">
        <v>99</v>
      </c>
      <c r="C54" s="18" t="e">
        <f>'Amended Allocation 1'!C54+'Change No. 2'!C54</f>
        <v>#REF!</v>
      </c>
      <c r="D54" s="18" t="e">
        <f>'Original Title XIX Allocation'!#REF!+'Revision 1'!#REF!</f>
        <v>#REF!</v>
      </c>
      <c r="E54" s="18">
        <f>'Amended Allocation 1'!D54+'Change No. 2'!E54</f>
        <v>0</v>
      </c>
      <c r="F54" s="15" t="e">
        <f t="shared" si="0"/>
        <v>#REF!</v>
      </c>
    </row>
    <row r="55" spans="1:6" ht="13" x14ac:dyDescent="0.3">
      <c r="A55" s="4" t="s">
        <v>100</v>
      </c>
      <c r="B55" s="5" t="s">
        <v>101</v>
      </c>
      <c r="C55" s="18" t="e">
        <f>'Amended Allocation 1'!C55+'Change No. 2'!C55</f>
        <v>#REF!</v>
      </c>
      <c r="D55" s="18" t="e">
        <f>'Original Title XIX Allocation'!#REF!+'Revision 1'!#REF!</f>
        <v>#REF!</v>
      </c>
      <c r="E55" s="18">
        <f>'Amended Allocation 1'!D55+'Change No. 2'!E55</f>
        <v>76050</v>
      </c>
      <c r="F55" s="15" t="e">
        <f t="shared" si="0"/>
        <v>#REF!</v>
      </c>
    </row>
    <row r="56" spans="1:6" ht="13" x14ac:dyDescent="0.3">
      <c r="A56" s="4" t="s">
        <v>102</v>
      </c>
      <c r="B56" s="5" t="s">
        <v>103</v>
      </c>
      <c r="C56" s="18" t="e">
        <f>'Amended Allocation 1'!C56+'Change No. 2'!C56</f>
        <v>#REF!</v>
      </c>
      <c r="D56" s="18" t="e">
        <f>'Original Title XIX Allocation'!#REF!+'Revision 1'!#REF!</f>
        <v>#REF!</v>
      </c>
      <c r="E56" s="18">
        <f>'Amended Allocation 1'!D56+'Change No. 2'!E56</f>
        <v>0</v>
      </c>
      <c r="F56" s="15" t="e">
        <f t="shared" si="0"/>
        <v>#REF!</v>
      </c>
    </row>
    <row r="57" spans="1:6" ht="13" x14ac:dyDescent="0.3">
      <c r="A57" s="4" t="s">
        <v>104</v>
      </c>
      <c r="B57" s="5" t="s">
        <v>105</v>
      </c>
      <c r="C57" s="22" t="e">
        <f>'Amended Allocation 1'!C57+'Change No. 2'!C57</f>
        <v>#REF!</v>
      </c>
      <c r="D57" s="18" t="e">
        <f>'Original Title XIX Allocation'!#REF!+'Revision 1'!#REF!</f>
        <v>#REF!</v>
      </c>
      <c r="E57" s="22">
        <f>'Amended Allocation 1'!D57+'Change No. 2'!E57</f>
        <v>27012</v>
      </c>
      <c r="F57" s="15" t="e">
        <f t="shared" si="0"/>
        <v>#REF!</v>
      </c>
    </row>
    <row r="58" spans="1:6" ht="13.5" thickBot="1" x14ac:dyDescent="0.35">
      <c r="A58" s="6"/>
      <c r="B58" s="5" t="s">
        <v>106</v>
      </c>
      <c r="C58" s="16" t="e">
        <f>SUM(C6:C57)</f>
        <v>#REF!</v>
      </c>
      <c r="D58" s="16" t="e">
        <f>SUM(D6:D57)</f>
        <v>#REF!</v>
      </c>
      <c r="E58" s="16">
        <f>SUM(E6:E57)</f>
        <v>1650000</v>
      </c>
      <c r="F58" s="16" t="e">
        <f>SUM(F6:F57)</f>
        <v>#REF!</v>
      </c>
    </row>
    <row r="59" spans="1:6" ht="13" thickTop="1" x14ac:dyDescent="0.25"/>
  </sheetData>
  <pageMargins left="0.7" right="0.7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9"/>
  <sheetViews>
    <sheetView zoomScale="85" zoomScaleNormal="85" workbookViewId="0">
      <pane xSplit="19" ySplit="5" topLeftCell="T6" activePane="bottomRight" state="frozen"/>
      <selection pane="topRight" activeCell="T1" sqref="T1"/>
      <selection pane="bottomLeft" activeCell="A6" sqref="A6"/>
      <selection pane="bottomRight" activeCell="I37" sqref="I37"/>
    </sheetView>
  </sheetViews>
  <sheetFormatPr defaultColWidth="8.6328125" defaultRowHeight="12.5" x14ac:dyDescent="0.25"/>
  <cols>
    <col min="1" max="1" width="4.90625" style="63" customWidth="1"/>
    <col min="2" max="2" width="23" style="63" customWidth="1"/>
    <col min="3" max="4" width="10.6328125" style="87" customWidth="1"/>
    <col min="5" max="5" width="12.36328125" style="87" bestFit="1" customWidth="1"/>
    <col min="6" max="6" width="1.6328125" style="87" customWidth="1"/>
    <col min="7" max="7" width="10.453125" style="40" bestFit="1" customWidth="1"/>
    <col min="8" max="8" width="10.08984375" style="40" customWidth="1"/>
    <col min="9" max="9" width="10.36328125" style="40" bestFit="1" customWidth="1"/>
    <col min="10" max="10" width="2.6328125" style="40" customWidth="1"/>
    <col min="11" max="12" width="10.6328125" style="40" bestFit="1" customWidth="1"/>
    <col min="13" max="13" width="12.36328125" style="40" bestFit="1" customWidth="1"/>
    <col min="14" max="14" width="2.6328125" style="41" hidden="1" customWidth="1"/>
    <col min="15" max="15" width="10.08984375" style="41" hidden="1" customWidth="1"/>
    <col min="16" max="16" width="9.6328125" style="41" hidden="1" customWidth="1"/>
    <col min="17" max="17" width="2.6328125" style="41" hidden="1" customWidth="1"/>
    <col min="18" max="18" width="10.08984375" style="41" hidden="1" customWidth="1"/>
    <col min="19" max="19" width="9.6328125" style="41" hidden="1" customWidth="1"/>
    <col min="20" max="16384" width="8.6328125" style="41"/>
  </cols>
  <sheetData>
    <row r="1" spans="1:19" ht="13" x14ac:dyDescent="0.3">
      <c r="A1" s="38" t="s">
        <v>111</v>
      </c>
      <c r="B1" s="39"/>
      <c r="C1" s="67"/>
      <c r="D1" s="67"/>
      <c r="E1" s="67"/>
      <c r="F1" s="67"/>
    </row>
    <row r="2" spans="1:19" ht="13.5" thickBot="1" x14ac:dyDescent="0.35">
      <c r="A2" s="39" t="s">
        <v>107</v>
      </c>
      <c r="B2" s="39"/>
      <c r="C2" s="67"/>
      <c r="D2" s="67"/>
      <c r="E2" s="67"/>
      <c r="F2" s="67"/>
      <c r="O2" s="68"/>
      <c r="P2" s="68"/>
      <c r="R2" s="68"/>
      <c r="S2" s="68"/>
    </row>
    <row r="3" spans="1:19" s="69" customFormat="1" ht="13" x14ac:dyDescent="0.3">
      <c r="A3" s="43" t="str">
        <f>+'Original Title XIX Allocation'!A3</f>
        <v>2023-24</v>
      </c>
      <c r="B3" s="44"/>
      <c r="C3" s="88" t="s">
        <v>126</v>
      </c>
      <c r="D3" s="89"/>
      <c r="E3" s="90"/>
      <c r="F3" s="45"/>
      <c r="G3" s="97" t="s">
        <v>123</v>
      </c>
      <c r="H3" s="98"/>
      <c r="I3" s="98"/>
      <c r="J3" s="98"/>
      <c r="K3" s="98"/>
      <c r="L3" s="98"/>
      <c r="M3" s="99"/>
      <c r="O3" s="91" t="s">
        <v>116</v>
      </c>
      <c r="P3" s="91"/>
      <c r="R3" s="91" t="s">
        <v>118</v>
      </c>
      <c r="S3" s="91"/>
    </row>
    <row r="4" spans="1:19" s="69" customFormat="1" ht="13" x14ac:dyDescent="0.3">
      <c r="A4" s="44"/>
      <c r="B4" s="44"/>
      <c r="C4" s="92" t="s">
        <v>127</v>
      </c>
      <c r="D4" s="93"/>
      <c r="E4" s="94"/>
      <c r="F4" s="45"/>
      <c r="G4" s="95" t="s">
        <v>125</v>
      </c>
      <c r="H4" s="96"/>
      <c r="I4" s="96"/>
      <c r="J4" s="71"/>
      <c r="K4" s="70" t="s">
        <v>124</v>
      </c>
      <c r="L4" s="70"/>
      <c r="M4" s="47"/>
      <c r="O4" s="72"/>
      <c r="P4" s="73"/>
      <c r="R4" s="72"/>
      <c r="S4" s="73"/>
    </row>
    <row r="5" spans="1:19" s="69" customFormat="1" ht="13" x14ac:dyDescent="0.3">
      <c r="A5" s="48" t="s">
        <v>0</v>
      </c>
      <c r="B5" s="48" t="s">
        <v>1</v>
      </c>
      <c r="C5" s="49" t="s">
        <v>122</v>
      </c>
      <c r="D5" s="23" t="s">
        <v>121</v>
      </c>
      <c r="E5" s="24" t="s">
        <v>110</v>
      </c>
      <c r="F5" s="23"/>
      <c r="G5" s="49" t="s">
        <v>122</v>
      </c>
      <c r="H5" s="23" t="s">
        <v>121</v>
      </c>
      <c r="I5" s="23" t="s">
        <v>110</v>
      </c>
      <c r="J5" s="71"/>
      <c r="K5" s="23" t="s">
        <v>122</v>
      </c>
      <c r="L5" s="23" t="s">
        <v>121</v>
      </c>
      <c r="M5" s="24" t="s">
        <v>110</v>
      </c>
      <c r="O5" s="74" t="s">
        <v>111</v>
      </c>
      <c r="P5" s="73" t="s">
        <v>110</v>
      </c>
      <c r="R5" s="74" t="s">
        <v>111</v>
      </c>
      <c r="S5" s="73" t="s">
        <v>110</v>
      </c>
    </row>
    <row r="6" spans="1:19" ht="13" x14ac:dyDescent="0.3">
      <c r="A6" s="32" t="s">
        <v>2</v>
      </c>
      <c r="B6" s="33" t="s">
        <v>3</v>
      </c>
      <c r="C6" s="26">
        <v>0</v>
      </c>
      <c r="D6" s="27">
        <v>0</v>
      </c>
      <c r="E6" s="75">
        <f>SUM(C6)</f>
        <v>0</v>
      </c>
      <c r="F6" s="27"/>
      <c r="G6" s="76">
        <v>0</v>
      </c>
      <c r="H6" s="77">
        <v>0</v>
      </c>
      <c r="I6" s="78">
        <f>SUM(G6:H6)</f>
        <v>0</v>
      </c>
      <c r="K6" s="77">
        <f>C6+G6</f>
        <v>0</v>
      </c>
      <c r="L6" s="77">
        <f>D6+H6</f>
        <v>0</v>
      </c>
      <c r="M6" s="79">
        <f>E6+I6</f>
        <v>0</v>
      </c>
      <c r="O6" s="80">
        <v>0</v>
      </c>
      <c r="P6" s="34">
        <f>SUM(O6:O6)</f>
        <v>0</v>
      </c>
      <c r="R6" s="80">
        <f>K6+O6</f>
        <v>0</v>
      </c>
      <c r="S6" s="81">
        <f t="shared" ref="S6:S57" si="0">SUM(R6:R6)</f>
        <v>0</v>
      </c>
    </row>
    <row r="7" spans="1:19" ht="13" x14ac:dyDescent="0.3">
      <c r="A7" s="32" t="s">
        <v>4</v>
      </c>
      <c r="B7" s="33" t="s">
        <v>5</v>
      </c>
      <c r="C7" s="26">
        <v>43306</v>
      </c>
      <c r="D7" s="27">
        <v>43306</v>
      </c>
      <c r="E7" s="75">
        <f t="shared" ref="E7:E46" si="1">SUM(C7:D7)</f>
        <v>86612</v>
      </c>
      <c r="F7" s="82"/>
      <c r="G7" s="76">
        <v>0</v>
      </c>
      <c r="H7" s="77">
        <v>0</v>
      </c>
      <c r="I7" s="78">
        <f t="shared" ref="I7:I57" si="2">SUM(G7:H7)</f>
        <v>0</v>
      </c>
      <c r="J7" s="65"/>
      <c r="K7" s="77">
        <f t="shared" ref="K7:K57" si="3">C7+G7</f>
        <v>43306</v>
      </c>
      <c r="L7" s="77">
        <f t="shared" ref="L7:L57" si="4">D7+H7</f>
        <v>43306</v>
      </c>
      <c r="M7" s="79">
        <f t="shared" ref="M7:M57" si="5">E7+I7</f>
        <v>86612</v>
      </c>
      <c r="O7" s="80">
        <v>0</v>
      </c>
      <c r="P7" s="34">
        <f t="shared" ref="P7:P57" si="6">SUM(O7:O7)</f>
        <v>0</v>
      </c>
      <c r="R7" s="80">
        <f t="shared" ref="R7:R57" si="7">K7+O7</f>
        <v>43306</v>
      </c>
      <c r="S7" s="81">
        <f t="shared" si="0"/>
        <v>43306</v>
      </c>
    </row>
    <row r="8" spans="1:19" ht="13" x14ac:dyDescent="0.3">
      <c r="A8" s="32" t="s">
        <v>6</v>
      </c>
      <c r="B8" s="33" t="s">
        <v>7</v>
      </c>
      <c r="C8" s="26">
        <v>0</v>
      </c>
      <c r="D8" s="27">
        <v>0</v>
      </c>
      <c r="E8" s="75">
        <f t="shared" si="1"/>
        <v>0</v>
      </c>
      <c r="F8" s="82"/>
      <c r="G8" s="76">
        <v>0</v>
      </c>
      <c r="H8" s="77">
        <v>0</v>
      </c>
      <c r="I8" s="78">
        <f t="shared" si="2"/>
        <v>0</v>
      </c>
      <c r="J8" s="65"/>
      <c r="K8" s="77">
        <f t="shared" si="3"/>
        <v>0</v>
      </c>
      <c r="L8" s="77">
        <f t="shared" si="4"/>
        <v>0</v>
      </c>
      <c r="M8" s="79">
        <f t="shared" si="5"/>
        <v>0</v>
      </c>
      <c r="O8" s="80">
        <v>0</v>
      </c>
      <c r="P8" s="34">
        <f t="shared" si="6"/>
        <v>0</v>
      </c>
      <c r="R8" s="80">
        <f t="shared" si="7"/>
        <v>0</v>
      </c>
      <c r="S8" s="81">
        <f t="shared" si="0"/>
        <v>0</v>
      </c>
    </row>
    <row r="9" spans="1:19" ht="13" x14ac:dyDescent="0.3">
      <c r="A9" s="32" t="s">
        <v>8</v>
      </c>
      <c r="B9" s="33" t="s">
        <v>9</v>
      </c>
      <c r="C9" s="26">
        <v>0</v>
      </c>
      <c r="D9" s="27">
        <v>0</v>
      </c>
      <c r="E9" s="75">
        <f t="shared" si="1"/>
        <v>0</v>
      </c>
      <c r="F9" s="82"/>
      <c r="G9" s="76">
        <v>0</v>
      </c>
      <c r="H9" s="77">
        <v>0</v>
      </c>
      <c r="I9" s="78">
        <f t="shared" si="2"/>
        <v>0</v>
      </c>
      <c r="J9" s="65"/>
      <c r="K9" s="77">
        <f t="shared" si="3"/>
        <v>0</v>
      </c>
      <c r="L9" s="77">
        <f t="shared" si="4"/>
        <v>0</v>
      </c>
      <c r="M9" s="79">
        <f t="shared" si="5"/>
        <v>0</v>
      </c>
      <c r="O9" s="80">
        <v>0</v>
      </c>
      <c r="P9" s="34">
        <f t="shared" si="6"/>
        <v>0</v>
      </c>
      <c r="R9" s="80">
        <f t="shared" si="7"/>
        <v>0</v>
      </c>
      <c r="S9" s="81">
        <f t="shared" si="0"/>
        <v>0</v>
      </c>
    </row>
    <row r="10" spans="1:19" ht="13" x14ac:dyDescent="0.3">
      <c r="A10" s="32" t="s">
        <v>10</v>
      </c>
      <c r="B10" s="33" t="s">
        <v>11</v>
      </c>
      <c r="C10" s="26">
        <v>0</v>
      </c>
      <c r="D10" s="27">
        <v>0</v>
      </c>
      <c r="E10" s="75">
        <f t="shared" si="1"/>
        <v>0</v>
      </c>
      <c r="F10" s="82"/>
      <c r="G10" s="76">
        <v>0</v>
      </c>
      <c r="H10" s="77">
        <v>0</v>
      </c>
      <c r="I10" s="78">
        <f t="shared" si="2"/>
        <v>0</v>
      </c>
      <c r="J10" s="65"/>
      <c r="K10" s="77">
        <f t="shared" si="3"/>
        <v>0</v>
      </c>
      <c r="L10" s="77">
        <f t="shared" si="4"/>
        <v>0</v>
      </c>
      <c r="M10" s="79">
        <f t="shared" si="5"/>
        <v>0</v>
      </c>
      <c r="O10" s="80">
        <v>0</v>
      </c>
      <c r="P10" s="34">
        <f t="shared" si="6"/>
        <v>0</v>
      </c>
      <c r="R10" s="80">
        <f t="shared" si="7"/>
        <v>0</v>
      </c>
      <c r="S10" s="81">
        <f t="shared" si="0"/>
        <v>0</v>
      </c>
    </row>
    <row r="11" spans="1:19" ht="13" x14ac:dyDescent="0.3">
      <c r="A11" s="32" t="s">
        <v>12</v>
      </c>
      <c r="B11" s="33" t="s">
        <v>13</v>
      </c>
      <c r="C11" s="26">
        <v>0</v>
      </c>
      <c r="D11" s="27">
        <v>0</v>
      </c>
      <c r="E11" s="75">
        <f t="shared" si="1"/>
        <v>0</v>
      </c>
      <c r="F11" s="82"/>
      <c r="G11" s="76">
        <v>0</v>
      </c>
      <c r="H11" s="77">
        <v>0</v>
      </c>
      <c r="I11" s="78">
        <f t="shared" si="2"/>
        <v>0</v>
      </c>
      <c r="J11" s="65"/>
      <c r="K11" s="77">
        <f t="shared" si="3"/>
        <v>0</v>
      </c>
      <c r="L11" s="77">
        <f t="shared" si="4"/>
        <v>0</v>
      </c>
      <c r="M11" s="79">
        <f t="shared" si="5"/>
        <v>0</v>
      </c>
      <c r="O11" s="80">
        <v>0</v>
      </c>
      <c r="P11" s="34">
        <f t="shared" si="6"/>
        <v>0</v>
      </c>
      <c r="R11" s="80">
        <f t="shared" si="7"/>
        <v>0</v>
      </c>
      <c r="S11" s="81">
        <f t="shared" si="0"/>
        <v>0</v>
      </c>
    </row>
    <row r="12" spans="1:19" ht="13" x14ac:dyDescent="0.3">
      <c r="A12" s="32" t="s">
        <v>14</v>
      </c>
      <c r="B12" s="33" t="s">
        <v>15</v>
      </c>
      <c r="C12" s="26">
        <v>45904</v>
      </c>
      <c r="D12" s="27">
        <v>45905</v>
      </c>
      <c r="E12" s="75">
        <f t="shared" si="1"/>
        <v>91809</v>
      </c>
      <c r="F12" s="82"/>
      <c r="G12" s="76">
        <v>0</v>
      </c>
      <c r="H12" s="77">
        <v>0</v>
      </c>
      <c r="I12" s="78">
        <f t="shared" si="2"/>
        <v>0</v>
      </c>
      <c r="J12" s="65"/>
      <c r="K12" s="77">
        <f t="shared" si="3"/>
        <v>45904</v>
      </c>
      <c r="L12" s="77">
        <f t="shared" si="4"/>
        <v>45905</v>
      </c>
      <c r="M12" s="79">
        <f t="shared" si="5"/>
        <v>91809</v>
      </c>
      <c r="O12" s="80">
        <v>0</v>
      </c>
      <c r="P12" s="34">
        <f t="shared" si="6"/>
        <v>0</v>
      </c>
      <c r="R12" s="80">
        <f t="shared" si="7"/>
        <v>45904</v>
      </c>
      <c r="S12" s="81">
        <f t="shared" si="0"/>
        <v>45904</v>
      </c>
    </row>
    <row r="13" spans="1:19" ht="13" x14ac:dyDescent="0.3">
      <c r="A13" s="32" t="s">
        <v>16</v>
      </c>
      <c r="B13" s="33" t="s">
        <v>17</v>
      </c>
      <c r="C13" s="26">
        <v>97363</v>
      </c>
      <c r="D13" s="27">
        <v>97362</v>
      </c>
      <c r="E13" s="75">
        <f t="shared" si="1"/>
        <v>194725</v>
      </c>
      <c r="F13" s="82"/>
      <c r="G13" s="76">
        <v>0</v>
      </c>
      <c r="H13" s="77">
        <v>0</v>
      </c>
      <c r="I13" s="78">
        <f t="shared" si="2"/>
        <v>0</v>
      </c>
      <c r="J13" s="65"/>
      <c r="K13" s="77">
        <f t="shared" si="3"/>
        <v>97363</v>
      </c>
      <c r="L13" s="77">
        <f t="shared" si="4"/>
        <v>97362</v>
      </c>
      <c r="M13" s="79">
        <f t="shared" si="5"/>
        <v>194725</v>
      </c>
      <c r="O13" s="80">
        <v>0</v>
      </c>
      <c r="P13" s="34">
        <f t="shared" si="6"/>
        <v>0</v>
      </c>
      <c r="R13" s="80">
        <f t="shared" si="7"/>
        <v>97363</v>
      </c>
      <c r="S13" s="81">
        <f t="shared" si="0"/>
        <v>97363</v>
      </c>
    </row>
    <row r="14" spans="1:19" ht="13" x14ac:dyDescent="0.3">
      <c r="A14" s="32" t="s">
        <v>18</v>
      </c>
      <c r="B14" s="33" t="s">
        <v>19</v>
      </c>
      <c r="C14" s="26">
        <v>44482</v>
      </c>
      <c r="D14" s="27">
        <v>44483</v>
      </c>
      <c r="E14" s="75">
        <f t="shared" si="1"/>
        <v>88965</v>
      </c>
      <c r="F14" s="82"/>
      <c r="G14" s="76">
        <v>-25949</v>
      </c>
      <c r="H14" s="77">
        <v>-25949</v>
      </c>
      <c r="I14" s="78">
        <f t="shared" si="2"/>
        <v>-51898</v>
      </c>
      <c r="J14" s="65"/>
      <c r="K14" s="77">
        <f t="shared" si="3"/>
        <v>18533</v>
      </c>
      <c r="L14" s="77">
        <f t="shared" si="4"/>
        <v>18534</v>
      </c>
      <c r="M14" s="79">
        <f t="shared" si="5"/>
        <v>37067</v>
      </c>
      <c r="O14" s="80">
        <v>0</v>
      </c>
      <c r="P14" s="34">
        <f t="shared" si="6"/>
        <v>0</v>
      </c>
      <c r="R14" s="80">
        <f t="shared" si="7"/>
        <v>18533</v>
      </c>
      <c r="S14" s="81">
        <f t="shared" si="0"/>
        <v>18533</v>
      </c>
    </row>
    <row r="15" spans="1:19" ht="13" x14ac:dyDescent="0.3">
      <c r="A15" s="32" t="s">
        <v>20</v>
      </c>
      <c r="B15" s="33" t="s">
        <v>21</v>
      </c>
      <c r="C15" s="26">
        <v>0</v>
      </c>
      <c r="D15" s="27">
        <v>0</v>
      </c>
      <c r="E15" s="75">
        <f t="shared" si="1"/>
        <v>0</v>
      </c>
      <c r="F15" s="82"/>
      <c r="G15" s="76">
        <v>0</v>
      </c>
      <c r="H15" s="77">
        <v>0</v>
      </c>
      <c r="I15" s="78">
        <f t="shared" si="2"/>
        <v>0</v>
      </c>
      <c r="J15" s="65"/>
      <c r="K15" s="77">
        <f t="shared" si="3"/>
        <v>0</v>
      </c>
      <c r="L15" s="77">
        <f t="shared" si="4"/>
        <v>0</v>
      </c>
      <c r="M15" s="79">
        <f t="shared" si="5"/>
        <v>0</v>
      </c>
      <c r="O15" s="80">
        <v>0</v>
      </c>
      <c r="P15" s="34">
        <f t="shared" si="6"/>
        <v>0</v>
      </c>
      <c r="R15" s="80">
        <f t="shared" si="7"/>
        <v>0</v>
      </c>
      <c r="S15" s="81">
        <f t="shared" si="0"/>
        <v>0</v>
      </c>
    </row>
    <row r="16" spans="1:19" ht="13" x14ac:dyDescent="0.3">
      <c r="A16" s="32" t="s">
        <v>22</v>
      </c>
      <c r="B16" s="33" t="s">
        <v>23</v>
      </c>
      <c r="C16" s="26">
        <v>0</v>
      </c>
      <c r="D16" s="27">
        <v>0</v>
      </c>
      <c r="E16" s="75">
        <f t="shared" si="1"/>
        <v>0</v>
      </c>
      <c r="F16" s="82"/>
      <c r="G16" s="76">
        <v>25949</v>
      </c>
      <c r="H16" s="77">
        <v>25949</v>
      </c>
      <c r="I16" s="78">
        <f t="shared" si="2"/>
        <v>51898</v>
      </c>
      <c r="J16" s="65"/>
      <c r="K16" s="77">
        <f t="shared" si="3"/>
        <v>25949</v>
      </c>
      <c r="L16" s="77">
        <f t="shared" si="4"/>
        <v>25949</v>
      </c>
      <c r="M16" s="79">
        <f t="shared" si="5"/>
        <v>51898</v>
      </c>
      <c r="O16" s="80">
        <v>0</v>
      </c>
      <c r="P16" s="34">
        <f t="shared" si="6"/>
        <v>0</v>
      </c>
      <c r="R16" s="80">
        <f t="shared" si="7"/>
        <v>25949</v>
      </c>
      <c r="S16" s="81">
        <f t="shared" si="0"/>
        <v>25949</v>
      </c>
    </row>
    <row r="17" spans="1:19" ht="13" x14ac:dyDescent="0.3">
      <c r="A17" s="32" t="s">
        <v>24</v>
      </c>
      <c r="B17" s="33" t="s">
        <v>25</v>
      </c>
      <c r="C17" s="26">
        <v>0</v>
      </c>
      <c r="D17" s="27">
        <v>0</v>
      </c>
      <c r="E17" s="75">
        <f t="shared" si="1"/>
        <v>0</v>
      </c>
      <c r="F17" s="82"/>
      <c r="G17" s="76">
        <v>0</v>
      </c>
      <c r="H17" s="77">
        <v>0</v>
      </c>
      <c r="I17" s="78">
        <f t="shared" si="2"/>
        <v>0</v>
      </c>
      <c r="J17" s="65"/>
      <c r="K17" s="77">
        <f t="shared" si="3"/>
        <v>0</v>
      </c>
      <c r="L17" s="77">
        <f t="shared" si="4"/>
        <v>0</v>
      </c>
      <c r="M17" s="79">
        <f t="shared" si="5"/>
        <v>0</v>
      </c>
      <c r="O17" s="80">
        <v>0</v>
      </c>
      <c r="P17" s="34">
        <f t="shared" si="6"/>
        <v>0</v>
      </c>
      <c r="R17" s="80">
        <f t="shared" si="7"/>
        <v>0</v>
      </c>
      <c r="S17" s="81">
        <f t="shared" si="0"/>
        <v>0</v>
      </c>
    </row>
    <row r="18" spans="1:19" ht="13" x14ac:dyDescent="0.3">
      <c r="A18" s="32" t="s">
        <v>26</v>
      </c>
      <c r="B18" s="33" t="s">
        <v>27</v>
      </c>
      <c r="C18" s="26">
        <v>0</v>
      </c>
      <c r="D18" s="27">
        <v>0</v>
      </c>
      <c r="E18" s="75">
        <f t="shared" si="1"/>
        <v>0</v>
      </c>
      <c r="F18" s="82"/>
      <c r="G18" s="76">
        <v>0</v>
      </c>
      <c r="H18" s="77">
        <v>0</v>
      </c>
      <c r="I18" s="78">
        <f t="shared" si="2"/>
        <v>0</v>
      </c>
      <c r="J18" s="65"/>
      <c r="K18" s="77">
        <f t="shared" si="3"/>
        <v>0</v>
      </c>
      <c r="L18" s="77">
        <f t="shared" si="4"/>
        <v>0</v>
      </c>
      <c r="M18" s="79">
        <f t="shared" si="5"/>
        <v>0</v>
      </c>
      <c r="O18" s="80">
        <v>0</v>
      </c>
      <c r="P18" s="34">
        <f t="shared" si="6"/>
        <v>0</v>
      </c>
      <c r="R18" s="80">
        <f t="shared" si="7"/>
        <v>0</v>
      </c>
      <c r="S18" s="81">
        <f t="shared" si="0"/>
        <v>0</v>
      </c>
    </row>
    <row r="19" spans="1:19" ht="13" x14ac:dyDescent="0.3">
      <c r="A19" s="32" t="s">
        <v>28</v>
      </c>
      <c r="B19" s="33" t="s">
        <v>29</v>
      </c>
      <c r="C19" s="26">
        <v>0</v>
      </c>
      <c r="D19" s="27">
        <v>0</v>
      </c>
      <c r="E19" s="75">
        <f t="shared" si="1"/>
        <v>0</v>
      </c>
      <c r="F19" s="82"/>
      <c r="G19" s="76">
        <v>0</v>
      </c>
      <c r="H19" s="77">
        <v>0</v>
      </c>
      <c r="I19" s="78">
        <f t="shared" si="2"/>
        <v>0</v>
      </c>
      <c r="J19" s="65"/>
      <c r="K19" s="77">
        <f t="shared" si="3"/>
        <v>0</v>
      </c>
      <c r="L19" s="77">
        <f t="shared" si="4"/>
        <v>0</v>
      </c>
      <c r="M19" s="79">
        <f t="shared" si="5"/>
        <v>0</v>
      </c>
      <c r="O19" s="80">
        <v>0</v>
      </c>
      <c r="P19" s="34">
        <f t="shared" si="6"/>
        <v>0</v>
      </c>
      <c r="R19" s="80">
        <f t="shared" si="7"/>
        <v>0</v>
      </c>
      <c r="S19" s="81">
        <f t="shared" si="0"/>
        <v>0</v>
      </c>
    </row>
    <row r="20" spans="1:19" ht="13" x14ac:dyDescent="0.3">
      <c r="A20" s="32" t="s">
        <v>30</v>
      </c>
      <c r="B20" s="33" t="s">
        <v>31</v>
      </c>
      <c r="C20" s="26">
        <v>0</v>
      </c>
      <c r="D20" s="27">
        <v>0</v>
      </c>
      <c r="E20" s="75">
        <f t="shared" si="1"/>
        <v>0</v>
      </c>
      <c r="F20" s="82"/>
      <c r="G20" s="76">
        <v>0</v>
      </c>
      <c r="H20" s="77">
        <v>0</v>
      </c>
      <c r="I20" s="78">
        <f t="shared" si="2"/>
        <v>0</v>
      </c>
      <c r="J20" s="65"/>
      <c r="K20" s="77">
        <f t="shared" si="3"/>
        <v>0</v>
      </c>
      <c r="L20" s="77">
        <f t="shared" si="4"/>
        <v>0</v>
      </c>
      <c r="M20" s="79">
        <f t="shared" si="5"/>
        <v>0</v>
      </c>
      <c r="O20" s="80">
        <v>0</v>
      </c>
      <c r="P20" s="34">
        <f t="shared" si="6"/>
        <v>0</v>
      </c>
      <c r="R20" s="80">
        <f t="shared" si="7"/>
        <v>0</v>
      </c>
      <c r="S20" s="81">
        <f t="shared" si="0"/>
        <v>0</v>
      </c>
    </row>
    <row r="21" spans="1:19" ht="13" x14ac:dyDescent="0.3">
      <c r="A21" s="32" t="s">
        <v>32</v>
      </c>
      <c r="B21" s="33" t="s">
        <v>33</v>
      </c>
      <c r="C21" s="26">
        <v>0</v>
      </c>
      <c r="D21" s="27">
        <v>0</v>
      </c>
      <c r="E21" s="75">
        <f t="shared" si="1"/>
        <v>0</v>
      </c>
      <c r="F21" s="82"/>
      <c r="G21" s="76">
        <v>0</v>
      </c>
      <c r="H21" s="77">
        <v>0</v>
      </c>
      <c r="I21" s="78">
        <f t="shared" si="2"/>
        <v>0</v>
      </c>
      <c r="J21" s="65"/>
      <c r="K21" s="77">
        <f t="shared" si="3"/>
        <v>0</v>
      </c>
      <c r="L21" s="77">
        <f t="shared" si="4"/>
        <v>0</v>
      </c>
      <c r="M21" s="79">
        <f t="shared" si="5"/>
        <v>0</v>
      </c>
      <c r="O21" s="80">
        <v>0</v>
      </c>
      <c r="P21" s="34">
        <f t="shared" si="6"/>
        <v>0</v>
      </c>
      <c r="R21" s="80">
        <f t="shared" si="7"/>
        <v>0</v>
      </c>
      <c r="S21" s="81">
        <f t="shared" si="0"/>
        <v>0</v>
      </c>
    </row>
    <row r="22" spans="1:19" ht="13" x14ac:dyDescent="0.3">
      <c r="A22" s="32" t="s">
        <v>34</v>
      </c>
      <c r="B22" s="33" t="s">
        <v>35</v>
      </c>
      <c r="C22" s="26">
        <v>53841</v>
      </c>
      <c r="D22" s="27">
        <v>53842</v>
      </c>
      <c r="E22" s="75">
        <f t="shared" si="1"/>
        <v>107683</v>
      </c>
      <c r="F22" s="82"/>
      <c r="G22" s="76">
        <v>0</v>
      </c>
      <c r="H22" s="77">
        <v>0</v>
      </c>
      <c r="I22" s="78">
        <f t="shared" si="2"/>
        <v>0</v>
      </c>
      <c r="J22" s="65"/>
      <c r="K22" s="77">
        <f t="shared" si="3"/>
        <v>53841</v>
      </c>
      <c r="L22" s="77">
        <f t="shared" si="4"/>
        <v>53842</v>
      </c>
      <c r="M22" s="79">
        <f t="shared" si="5"/>
        <v>107683</v>
      </c>
      <c r="O22" s="80">
        <v>0</v>
      </c>
      <c r="P22" s="34">
        <f t="shared" si="6"/>
        <v>0</v>
      </c>
      <c r="R22" s="80">
        <f t="shared" si="7"/>
        <v>53841</v>
      </c>
      <c r="S22" s="81">
        <f t="shared" si="0"/>
        <v>53841</v>
      </c>
    </row>
    <row r="23" spans="1:19" ht="13" x14ac:dyDescent="0.3">
      <c r="A23" s="32" t="s">
        <v>36</v>
      </c>
      <c r="B23" s="33" t="s">
        <v>37</v>
      </c>
      <c r="C23" s="26">
        <v>0</v>
      </c>
      <c r="D23" s="27">
        <v>0</v>
      </c>
      <c r="E23" s="75">
        <f t="shared" si="1"/>
        <v>0</v>
      </c>
      <c r="F23" s="82"/>
      <c r="G23" s="76">
        <v>0</v>
      </c>
      <c r="H23" s="77">
        <v>0</v>
      </c>
      <c r="I23" s="78">
        <f t="shared" si="2"/>
        <v>0</v>
      </c>
      <c r="J23" s="65"/>
      <c r="K23" s="77">
        <f t="shared" si="3"/>
        <v>0</v>
      </c>
      <c r="L23" s="77">
        <f t="shared" si="4"/>
        <v>0</v>
      </c>
      <c r="M23" s="79">
        <f t="shared" si="5"/>
        <v>0</v>
      </c>
      <c r="O23" s="80">
        <v>0</v>
      </c>
      <c r="P23" s="34">
        <f t="shared" si="6"/>
        <v>0</v>
      </c>
      <c r="R23" s="80">
        <f t="shared" si="7"/>
        <v>0</v>
      </c>
      <c r="S23" s="81">
        <f t="shared" si="0"/>
        <v>0</v>
      </c>
    </row>
    <row r="24" spans="1:19" ht="13" x14ac:dyDescent="0.3">
      <c r="A24" s="32" t="s">
        <v>38</v>
      </c>
      <c r="B24" s="33" t="s">
        <v>39</v>
      </c>
      <c r="C24" s="26">
        <v>0</v>
      </c>
      <c r="D24" s="27">
        <v>0</v>
      </c>
      <c r="E24" s="75">
        <f t="shared" si="1"/>
        <v>0</v>
      </c>
      <c r="F24" s="82"/>
      <c r="G24" s="76">
        <v>0</v>
      </c>
      <c r="H24" s="77">
        <v>0</v>
      </c>
      <c r="I24" s="78">
        <f t="shared" si="2"/>
        <v>0</v>
      </c>
      <c r="J24" s="65"/>
      <c r="K24" s="77">
        <f t="shared" si="3"/>
        <v>0</v>
      </c>
      <c r="L24" s="77">
        <f t="shared" si="4"/>
        <v>0</v>
      </c>
      <c r="M24" s="79">
        <f t="shared" si="5"/>
        <v>0</v>
      </c>
      <c r="O24" s="80">
        <v>0</v>
      </c>
      <c r="P24" s="34">
        <f t="shared" si="6"/>
        <v>0</v>
      </c>
      <c r="R24" s="80">
        <f t="shared" si="7"/>
        <v>0</v>
      </c>
      <c r="S24" s="81">
        <f t="shared" si="0"/>
        <v>0</v>
      </c>
    </row>
    <row r="25" spans="1:19" ht="13" x14ac:dyDescent="0.3">
      <c r="A25" s="32" t="s">
        <v>40</v>
      </c>
      <c r="B25" s="33" t="s">
        <v>41</v>
      </c>
      <c r="C25" s="26">
        <v>0</v>
      </c>
      <c r="D25" s="27">
        <v>0</v>
      </c>
      <c r="E25" s="75">
        <f t="shared" si="1"/>
        <v>0</v>
      </c>
      <c r="F25" s="82"/>
      <c r="G25" s="76">
        <v>0</v>
      </c>
      <c r="H25" s="77">
        <v>0</v>
      </c>
      <c r="I25" s="78">
        <f t="shared" si="2"/>
        <v>0</v>
      </c>
      <c r="J25" s="65"/>
      <c r="K25" s="77">
        <f t="shared" si="3"/>
        <v>0</v>
      </c>
      <c r="L25" s="77">
        <f t="shared" si="4"/>
        <v>0</v>
      </c>
      <c r="M25" s="79">
        <f t="shared" si="5"/>
        <v>0</v>
      </c>
      <c r="O25" s="80">
        <v>0</v>
      </c>
      <c r="P25" s="34">
        <f t="shared" si="6"/>
        <v>0</v>
      </c>
      <c r="R25" s="80">
        <f t="shared" si="7"/>
        <v>0</v>
      </c>
      <c r="S25" s="81">
        <f t="shared" si="0"/>
        <v>0</v>
      </c>
    </row>
    <row r="26" spans="1:19" ht="13" x14ac:dyDescent="0.3">
      <c r="A26" s="32" t="s">
        <v>42</v>
      </c>
      <c r="B26" s="33" t="s">
        <v>43</v>
      </c>
      <c r="C26" s="26">
        <v>75527</v>
      </c>
      <c r="D26" s="27">
        <v>75526</v>
      </c>
      <c r="E26" s="75">
        <f t="shared" si="1"/>
        <v>151053</v>
      </c>
      <c r="F26" s="82"/>
      <c r="G26" s="76">
        <v>0</v>
      </c>
      <c r="H26" s="77">
        <v>0</v>
      </c>
      <c r="I26" s="78">
        <f t="shared" si="2"/>
        <v>0</v>
      </c>
      <c r="J26" s="65"/>
      <c r="K26" s="77">
        <f t="shared" si="3"/>
        <v>75527</v>
      </c>
      <c r="L26" s="77">
        <f t="shared" si="4"/>
        <v>75526</v>
      </c>
      <c r="M26" s="79">
        <f t="shared" si="5"/>
        <v>151053</v>
      </c>
      <c r="O26" s="80">
        <v>0</v>
      </c>
      <c r="P26" s="34">
        <f t="shared" si="6"/>
        <v>0</v>
      </c>
      <c r="R26" s="80">
        <f t="shared" si="7"/>
        <v>75527</v>
      </c>
      <c r="S26" s="81">
        <f t="shared" si="0"/>
        <v>75527</v>
      </c>
    </row>
    <row r="27" spans="1:19" ht="13" x14ac:dyDescent="0.3">
      <c r="A27" s="32" t="s">
        <v>44</v>
      </c>
      <c r="B27" s="33" t="s">
        <v>45</v>
      </c>
      <c r="C27" s="26">
        <v>0</v>
      </c>
      <c r="D27" s="27">
        <v>0</v>
      </c>
      <c r="E27" s="75">
        <f t="shared" si="1"/>
        <v>0</v>
      </c>
      <c r="F27" s="82"/>
      <c r="G27" s="76">
        <v>0</v>
      </c>
      <c r="H27" s="77">
        <v>0</v>
      </c>
      <c r="I27" s="78">
        <f t="shared" si="2"/>
        <v>0</v>
      </c>
      <c r="J27" s="65"/>
      <c r="K27" s="77">
        <f t="shared" si="3"/>
        <v>0</v>
      </c>
      <c r="L27" s="77">
        <f t="shared" si="4"/>
        <v>0</v>
      </c>
      <c r="M27" s="79">
        <f t="shared" si="5"/>
        <v>0</v>
      </c>
      <c r="O27" s="80">
        <v>0</v>
      </c>
      <c r="P27" s="34">
        <f t="shared" si="6"/>
        <v>0</v>
      </c>
      <c r="R27" s="80">
        <f t="shared" si="7"/>
        <v>0</v>
      </c>
      <c r="S27" s="81">
        <f t="shared" si="0"/>
        <v>0</v>
      </c>
    </row>
    <row r="28" spans="1:19" ht="13" x14ac:dyDescent="0.3">
      <c r="A28" s="32" t="s">
        <v>46</v>
      </c>
      <c r="B28" s="33" t="s">
        <v>47</v>
      </c>
      <c r="C28" s="26">
        <v>0</v>
      </c>
      <c r="D28" s="27">
        <v>0</v>
      </c>
      <c r="E28" s="75">
        <f t="shared" si="1"/>
        <v>0</v>
      </c>
      <c r="F28" s="82"/>
      <c r="G28" s="76">
        <v>0</v>
      </c>
      <c r="H28" s="77">
        <v>0</v>
      </c>
      <c r="I28" s="78">
        <f t="shared" si="2"/>
        <v>0</v>
      </c>
      <c r="J28" s="65"/>
      <c r="K28" s="77">
        <f t="shared" si="3"/>
        <v>0</v>
      </c>
      <c r="L28" s="77">
        <f t="shared" si="4"/>
        <v>0</v>
      </c>
      <c r="M28" s="79">
        <f t="shared" si="5"/>
        <v>0</v>
      </c>
      <c r="O28" s="80">
        <v>0</v>
      </c>
      <c r="P28" s="34">
        <f t="shared" si="6"/>
        <v>0</v>
      </c>
      <c r="R28" s="80">
        <f t="shared" si="7"/>
        <v>0</v>
      </c>
      <c r="S28" s="81">
        <f t="shared" si="0"/>
        <v>0</v>
      </c>
    </row>
    <row r="29" spans="1:19" ht="13" x14ac:dyDescent="0.3">
      <c r="A29" s="32" t="s">
        <v>48</v>
      </c>
      <c r="B29" s="33" t="s">
        <v>49</v>
      </c>
      <c r="C29" s="26">
        <v>0</v>
      </c>
      <c r="D29" s="27">
        <v>0</v>
      </c>
      <c r="E29" s="75">
        <f t="shared" si="1"/>
        <v>0</v>
      </c>
      <c r="F29" s="82"/>
      <c r="G29" s="76">
        <v>0</v>
      </c>
      <c r="H29" s="77">
        <v>0</v>
      </c>
      <c r="I29" s="78">
        <f t="shared" si="2"/>
        <v>0</v>
      </c>
      <c r="J29" s="65"/>
      <c r="K29" s="77">
        <f t="shared" si="3"/>
        <v>0</v>
      </c>
      <c r="L29" s="77">
        <f t="shared" si="4"/>
        <v>0</v>
      </c>
      <c r="M29" s="79">
        <f t="shared" si="5"/>
        <v>0</v>
      </c>
      <c r="O29" s="80">
        <v>0</v>
      </c>
      <c r="P29" s="34">
        <f t="shared" si="6"/>
        <v>0</v>
      </c>
      <c r="R29" s="80">
        <f t="shared" si="7"/>
        <v>0</v>
      </c>
      <c r="S29" s="81">
        <f t="shared" si="0"/>
        <v>0</v>
      </c>
    </row>
    <row r="30" spans="1:19" ht="13" x14ac:dyDescent="0.3">
      <c r="A30" s="32" t="s">
        <v>50</v>
      </c>
      <c r="B30" s="33" t="s">
        <v>51</v>
      </c>
      <c r="C30" s="26">
        <v>0</v>
      </c>
      <c r="D30" s="27">
        <v>0</v>
      </c>
      <c r="E30" s="75">
        <f t="shared" si="1"/>
        <v>0</v>
      </c>
      <c r="F30" s="82"/>
      <c r="G30" s="76">
        <v>0</v>
      </c>
      <c r="H30" s="77">
        <v>0</v>
      </c>
      <c r="I30" s="78">
        <f t="shared" si="2"/>
        <v>0</v>
      </c>
      <c r="J30" s="65"/>
      <c r="K30" s="77">
        <f t="shared" si="3"/>
        <v>0</v>
      </c>
      <c r="L30" s="77">
        <f t="shared" si="4"/>
        <v>0</v>
      </c>
      <c r="M30" s="79">
        <f t="shared" si="5"/>
        <v>0</v>
      </c>
      <c r="O30" s="80">
        <v>0</v>
      </c>
      <c r="P30" s="34">
        <f t="shared" si="6"/>
        <v>0</v>
      </c>
      <c r="R30" s="80">
        <f t="shared" si="7"/>
        <v>0</v>
      </c>
      <c r="S30" s="81">
        <f t="shared" si="0"/>
        <v>0</v>
      </c>
    </row>
    <row r="31" spans="1:19" ht="13" x14ac:dyDescent="0.3">
      <c r="A31" s="32" t="s">
        <v>52</v>
      </c>
      <c r="B31" s="33" t="s">
        <v>53</v>
      </c>
      <c r="C31" s="26">
        <v>61740</v>
      </c>
      <c r="D31" s="27">
        <v>61741</v>
      </c>
      <c r="E31" s="75">
        <f t="shared" si="1"/>
        <v>123481</v>
      </c>
      <c r="F31" s="82"/>
      <c r="G31" s="76">
        <v>0</v>
      </c>
      <c r="H31" s="77">
        <v>0</v>
      </c>
      <c r="I31" s="78">
        <f t="shared" si="2"/>
        <v>0</v>
      </c>
      <c r="J31" s="65"/>
      <c r="K31" s="77">
        <f t="shared" si="3"/>
        <v>61740</v>
      </c>
      <c r="L31" s="77">
        <f t="shared" si="4"/>
        <v>61741</v>
      </c>
      <c r="M31" s="79">
        <f t="shared" si="5"/>
        <v>123481</v>
      </c>
      <c r="O31" s="80">
        <v>0</v>
      </c>
      <c r="P31" s="34">
        <f t="shared" si="6"/>
        <v>0</v>
      </c>
      <c r="R31" s="80">
        <f t="shared" si="7"/>
        <v>61740</v>
      </c>
      <c r="S31" s="81">
        <f t="shared" si="0"/>
        <v>61740</v>
      </c>
    </row>
    <row r="32" spans="1:19" ht="13" x14ac:dyDescent="0.3">
      <c r="A32" s="32" t="s">
        <v>54</v>
      </c>
      <c r="B32" s="33" t="s">
        <v>55</v>
      </c>
      <c r="C32" s="26">
        <v>0</v>
      </c>
      <c r="D32" s="27">
        <v>0</v>
      </c>
      <c r="E32" s="75">
        <f t="shared" si="1"/>
        <v>0</v>
      </c>
      <c r="F32" s="82"/>
      <c r="G32" s="76">
        <v>0</v>
      </c>
      <c r="H32" s="77">
        <v>0</v>
      </c>
      <c r="I32" s="78">
        <f t="shared" si="2"/>
        <v>0</v>
      </c>
      <c r="J32" s="65"/>
      <c r="K32" s="77">
        <f t="shared" si="3"/>
        <v>0</v>
      </c>
      <c r="L32" s="77">
        <f t="shared" si="4"/>
        <v>0</v>
      </c>
      <c r="M32" s="79">
        <f t="shared" si="5"/>
        <v>0</v>
      </c>
      <c r="O32" s="80">
        <v>0</v>
      </c>
      <c r="P32" s="34">
        <f t="shared" si="6"/>
        <v>0</v>
      </c>
      <c r="R32" s="80">
        <f t="shared" si="7"/>
        <v>0</v>
      </c>
      <c r="S32" s="81">
        <f t="shared" si="0"/>
        <v>0</v>
      </c>
    </row>
    <row r="33" spans="1:19" ht="13" x14ac:dyDescent="0.3">
      <c r="A33" s="32" t="s">
        <v>56</v>
      </c>
      <c r="B33" s="33" t="s">
        <v>57</v>
      </c>
      <c r="C33" s="26">
        <v>83519</v>
      </c>
      <c r="D33" s="27">
        <v>83519</v>
      </c>
      <c r="E33" s="75">
        <f t="shared" si="1"/>
        <v>167038</v>
      </c>
      <c r="F33" s="82"/>
      <c r="G33" s="76">
        <v>40000</v>
      </c>
      <c r="H33" s="77">
        <v>40000</v>
      </c>
      <c r="I33" s="78">
        <f t="shared" si="2"/>
        <v>80000</v>
      </c>
      <c r="J33" s="65"/>
      <c r="K33" s="77">
        <f t="shared" si="3"/>
        <v>123519</v>
      </c>
      <c r="L33" s="77">
        <f t="shared" si="4"/>
        <v>123519</v>
      </c>
      <c r="M33" s="79">
        <f t="shared" si="5"/>
        <v>247038</v>
      </c>
      <c r="O33" s="80">
        <v>0</v>
      </c>
      <c r="P33" s="34">
        <f t="shared" si="6"/>
        <v>0</v>
      </c>
      <c r="R33" s="80">
        <f t="shared" si="7"/>
        <v>123519</v>
      </c>
      <c r="S33" s="81">
        <f t="shared" si="0"/>
        <v>123519</v>
      </c>
    </row>
    <row r="34" spans="1:19" ht="13" x14ac:dyDescent="0.3">
      <c r="A34" s="32" t="s">
        <v>58</v>
      </c>
      <c r="B34" s="33" t="s">
        <v>59</v>
      </c>
      <c r="C34" s="26">
        <v>0</v>
      </c>
      <c r="D34" s="27">
        <v>0</v>
      </c>
      <c r="E34" s="75">
        <f t="shared" si="1"/>
        <v>0</v>
      </c>
      <c r="F34" s="82"/>
      <c r="G34" s="76">
        <v>0</v>
      </c>
      <c r="H34" s="77">
        <v>0</v>
      </c>
      <c r="I34" s="78">
        <f t="shared" si="2"/>
        <v>0</v>
      </c>
      <c r="J34" s="65"/>
      <c r="K34" s="77">
        <f t="shared" si="3"/>
        <v>0</v>
      </c>
      <c r="L34" s="77">
        <f t="shared" si="4"/>
        <v>0</v>
      </c>
      <c r="M34" s="79">
        <f t="shared" si="5"/>
        <v>0</v>
      </c>
      <c r="O34" s="80">
        <v>0</v>
      </c>
      <c r="P34" s="34">
        <f t="shared" si="6"/>
        <v>0</v>
      </c>
      <c r="R34" s="80">
        <f t="shared" si="7"/>
        <v>0</v>
      </c>
      <c r="S34" s="81">
        <f t="shared" si="0"/>
        <v>0</v>
      </c>
    </row>
    <row r="35" spans="1:19" ht="13" x14ac:dyDescent="0.3">
      <c r="A35" s="32" t="s">
        <v>60</v>
      </c>
      <c r="B35" s="33" t="s">
        <v>61</v>
      </c>
      <c r="C35" s="26">
        <v>0</v>
      </c>
      <c r="D35" s="27">
        <v>0</v>
      </c>
      <c r="E35" s="75">
        <f t="shared" si="1"/>
        <v>0</v>
      </c>
      <c r="F35" s="82"/>
      <c r="G35" s="76">
        <v>0</v>
      </c>
      <c r="H35" s="77">
        <v>0</v>
      </c>
      <c r="I35" s="78">
        <f t="shared" si="2"/>
        <v>0</v>
      </c>
      <c r="J35" s="65"/>
      <c r="K35" s="77">
        <f t="shared" si="3"/>
        <v>0</v>
      </c>
      <c r="L35" s="77">
        <f t="shared" si="4"/>
        <v>0</v>
      </c>
      <c r="M35" s="79">
        <f t="shared" si="5"/>
        <v>0</v>
      </c>
      <c r="O35" s="80">
        <v>0</v>
      </c>
      <c r="P35" s="34">
        <f t="shared" si="6"/>
        <v>0</v>
      </c>
      <c r="R35" s="80">
        <f t="shared" si="7"/>
        <v>0</v>
      </c>
      <c r="S35" s="81">
        <f t="shared" si="0"/>
        <v>0</v>
      </c>
    </row>
    <row r="36" spans="1:19" ht="13" x14ac:dyDescent="0.3">
      <c r="A36" s="32" t="s">
        <v>62</v>
      </c>
      <c r="B36" s="33" t="s">
        <v>63</v>
      </c>
      <c r="C36" s="26">
        <v>100457</v>
      </c>
      <c r="D36" s="27">
        <v>100458</v>
      </c>
      <c r="E36" s="75">
        <f t="shared" si="1"/>
        <v>200915</v>
      </c>
      <c r="F36" s="82"/>
      <c r="G36" s="76">
        <v>-40000</v>
      </c>
      <c r="H36" s="77">
        <v>-40000</v>
      </c>
      <c r="I36" s="78">
        <f t="shared" si="2"/>
        <v>-80000</v>
      </c>
      <c r="J36" s="65"/>
      <c r="K36" s="77">
        <f t="shared" si="3"/>
        <v>60457</v>
      </c>
      <c r="L36" s="77">
        <f t="shared" si="4"/>
        <v>60458</v>
      </c>
      <c r="M36" s="79">
        <f t="shared" si="5"/>
        <v>120915</v>
      </c>
      <c r="O36" s="80">
        <v>0</v>
      </c>
      <c r="P36" s="34">
        <f t="shared" si="6"/>
        <v>0</v>
      </c>
      <c r="R36" s="80">
        <f t="shared" si="7"/>
        <v>60457</v>
      </c>
      <c r="S36" s="81">
        <f t="shared" si="0"/>
        <v>60457</v>
      </c>
    </row>
    <row r="37" spans="1:19" ht="13" x14ac:dyDescent="0.3">
      <c r="A37" s="32" t="s">
        <v>64</v>
      </c>
      <c r="B37" s="33" t="s">
        <v>65</v>
      </c>
      <c r="C37" s="26">
        <v>0</v>
      </c>
      <c r="D37" s="27">
        <v>0</v>
      </c>
      <c r="E37" s="75">
        <f t="shared" si="1"/>
        <v>0</v>
      </c>
      <c r="F37" s="82"/>
      <c r="G37" s="76">
        <v>0</v>
      </c>
      <c r="H37" s="77">
        <v>0</v>
      </c>
      <c r="I37" s="78">
        <f t="shared" si="2"/>
        <v>0</v>
      </c>
      <c r="J37" s="65"/>
      <c r="K37" s="77">
        <f t="shared" si="3"/>
        <v>0</v>
      </c>
      <c r="L37" s="77">
        <f t="shared" si="4"/>
        <v>0</v>
      </c>
      <c r="M37" s="79">
        <f t="shared" si="5"/>
        <v>0</v>
      </c>
      <c r="O37" s="80">
        <v>0</v>
      </c>
      <c r="P37" s="34">
        <f t="shared" si="6"/>
        <v>0</v>
      </c>
      <c r="R37" s="80">
        <f t="shared" si="7"/>
        <v>0</v>
      </c>
      <c r="S37" s="81">
        <f t="shared" si="0"/>
        <v>0</v>
      </c>
    </row>
    <row r="38" spans="1:19" ht="13" x14ac:dyDescent="0.3">
      <c r="A38" s="32" t="s">
        <v>66</v>
      </c>
      <c r="B38" s="33" t="s">
        <v>67</v>
      </c>
      <c r="C38" s="26">
        <v>41605</v>
      </c>
      <c r="D38" s="27">
        <v>41605</v>
      </c>
      <c r="E38" s="75">
        <f t="shared" si="1"/>
        <v>83210</v>
      </c>
      <c r="F38" s="82"/>
      <c r="G38" s="76">
        <v>0</v>
      </c>
      <c r="H38" s="77">
        <v>0</v>
      </c>
      <c r="I38" s="78">
        <f t="shared" si="2"/>
        <v>0</v>
      </c>
      <c r="J38" s="65"/>
      <c r="K38" s="77">
        <f t="shared" si="3"/>
        <v>41605</v>
      </c>
      <c r="L38" s="77">
        <f t="shared" si="4"/>
        <v>41605</v>
      </c>
      <c r="M38" s="79">
        <f t="shared" si="5"/>
        <v>83210</v>
      </c>
      <c r="O38" s="80">
        <v>0</v>
      </c>
      <c r="P38" s="34">
        <f t="shared" si="6"/>
        <v>0</v>
      </c>
      <c r="R38" s="80">
        <f t="shared" si="7"/>
        <v>41605</v>
      </c>
      <c r="S38" s="81">
        <f t="shared" si="0"/>
        <v>41605</v>
      </c>
    </row>
    <row r="39" spans="1:19" ht="13" x14ac:dyDescent="0.3">
      <c r="A39" s="32" t="s">
        <v>68</v>
      </c>
      <c r="B39" s="33" t="s">
        <v>69</v>
      </c>
      <c r="C39" s="26">
        <v>0</v>
      </c>
      <c r="D39" s="27">
        <v>0</v>
      </c>
      <c r="E39" s="75">
        <f t="shared" si="1"/>
        <v>0</v>
      </c>
      <c r="F39" s="82"/>
      <c r="G39" s="76">
        <v>0</v>
      </c>
      <c r="H39" s="77">
        <v>0</v>
      </c>
      <c r="I39" s="78">
        <f t="shared" si="2"/>
        <v>0</v>
      </c>
      <c r="J39" s="65"/>
      <c r="K39" s="77">
        <f t="shared" si="3"/>
        <v>0</v>
      </c>
      <c r="L39" s="77">
        <f t="shared" si="4"/>
        <v>0</v>
      </c>
      <c r="M39" s="79">
        <f t="shared" si="5"/>
        <v>0</v>
      </c>
      <c r="O39" s="80">
        <v>0</v>
      </c>
      <c r="P39" s="34">
        <f t="shared" si="6"/>
        <v>0</v>
      </c>
      <c r="R39" s="80">
        <f t="shared" si="7"/>
        <v>0</v>
      </c>
      <c r="S39" s="81">
        <f t="shared" si="0"/>
        <v>0</v>
      </c>
    </row>
    <row r="40" spans="1:19" ht="13" x14ac:dyDescent="0.3">
      <c r="A40" s="32" t="s">
        <v>70</v>
      </c>
      <c r="B40" s="33" t="s">
        <v>71</v>
      </c>
      <c r="C40" s="26">
        <v>0</v>
      </c>
      <c r="D40" s="27">
        <v>0</v>
      </c>
      <c r="E40" s="75">
        <f t="shared" si="1"/>
        <v>0</v>
      </c>
      <c r="F40" s="82"/>
      <c r="G40" s="76">
        <v>18910</v>
      </c>
      <c r="H40" s="77">
        <v>18910</v>
      </c>
      <c r="I40" s="78">
        <f t="shared" si="2"/>
        <v>37820</v>
      </c>
      <c r="J40" s="65"/>
      <c r="K40" s="77">
        <f t="shared" si="3"/>
        <v>18910</v>
      </c>
      <c r="L40" s="77">
        <f t="shared" si="4"/>
        <v>18910</v>
      </c>
      <c r="M40" s="79">
        <f t="shared" si="5"/>
        <v>37820</v>
      </c>
      <c r="O40" s="80">
        <v>0</v>
      </c>
      <c r="P40" s="34">
        <f t="shared" si="6"/>
        <v>0</v>
      </c>
      <c r="R40" s="80">
        <f t="shared" si="7"/>
        <v>18910</v>
      </c>
      <c r="S40" s="81">
        <f t="shared" si="0"/>
        <v>18910</v>
      </c>
    </row>
    <row r="41" spans="1:19" ht="13" x14ac:dyDescent="0.3">
      <c r="A41" s="32" t="s">
        <v>72</v>
      </c>
      <c r="B41" s="33" t="s">
        <v>73</v>
      </c>
      <c r="C41" s="26">
        <v>28156</v>
      </c>
      <c r="D41" s="27">
        <v>28157</v>
      </c>
      <c r="E41" s="75">
        <f t="shared" si="1"/>
        <v>56313</v>
      </c>
      <c r="F41" s="82"/>
      <c r="G41" s="76">
        <v>0</v>
      </c>
      <c r="H41" s="77">
        <v>0</v>
      </c>
      <c r="I41" s="78">
        <f t="shared" si="2"/>
        <v>0</v>
      </c>
      <c r="J41" s="65"/>
      <c r="K41" s="77">
        <f t="shared" si="3"/>
        <v>28156</v>
      </c>
      <c r="L41" s="77">
        <f t="shared" si="4"/>
        <v>28157</v>
      </c>
      <c r="M41" s="79">
        <f t="shared" si="5"/>
        <v>56313</v>
      </c>
      <c r="O41" s="80">
        <v>0</v>
      </c>
      <c r="P41" s="34">
        <f t="shared" si="6"/>
        <v>0</v>
      </c>
      <c r="R41" s="80">
        <f t="shared" si="7"/>
        <v>28156</v>
      </c>
      <c r="S41" s="81">
        <f t="shared" si="0"/>
        <v>28156</v>
      </c>
    </row>
    <row r="42" spans="1:19" ht="13" x14ac:dyDescent="0.3">
      <c r="A42" s="32" t="s">
        <v>74</v>
      </c>
      <c r="B42" s="33" t="s">
        <v>75</v>
      </c>
      <c r="C42" s="26">
        <v>0</v>
      </c>
      <c r="D42" s="27">
        <v>0</v>
      </c>
      <c r="E42" s="75">
        <f t="shared" si="1"/>
        <v>0</v>
      </c>
      <c r="F42" s="82"/>
      <c r="G42" s="76">
        <v>0</v>
      </c>
      <c r="H42" s="77">
        <v>0</v>
      </c>
      <c r="I42" s="78">
        <f t="shared" si="2"/>
        <v>0</v>
      </c>
      <c r="J42" s="65"/>
      <c r="K42" s="77">
        <f t="shared" si="3"/>
        <v>0</v>
      </c>
      <c r="L42" s="77">
        <f t="shared" si="4"/>
        <v>0</v>
      </c>
      <c r="M42" s="79">
        <f t="shared" si="5"/>
        <v>0</v>
      </c>
      <c r="O42" s="80">
        <v>0</v>
      </c>
      <c r="P42" s="34">
        <f t="shared" si="6"/>
        <v>0</v>
      </c>
      <c r="R42" s="80">
        <f t="shared" si="7"/>
        <v>0</v>
      </c>
      <c r="S42" s="81">
        <f t="shared" si="0"/>
        <v>0</v>
      </c>
    </row>
    <row r="43" spans="1:19" ht="13" x14ac:dyDescent="0.3">
      <c r="A43" s="32" t="s">
        <v>76</v>
      </c>
      <c r="B43" s="33" t="s">
        <v>77</v>
      </c>
      <c r="C43" s="26">
        <v>0</v>
      </c>
      <c r="D43" s="27">
        <v>0</v>
      </c>
      <c r="E43" s="75">
        <f t="shared" si="1"/>
        <v>0</v>
      </c>
      <c r="F43" s="82"/>
      <c r="G43" s="76">
        <v>0</v>
      </c>
      <c r="H43" s="77">
        <v>0</v>
      </c>
      <c r="I43" s="78">
        <f t="shared" si="2"/>
        <v>0</v>
      </c>
      <c r="J43" s="65"/>
      <c r="K43" s="77">
        <f t="shared" si="3"/>
        <v>0</v>
      </c>
      <c r="L43" s="77">
        <f t="shared" si="4"/>
        <v>0</v>
      </c>
      <c r="M43" s="79">
        <f t="shared" si="5"/>
        <v>0</v>
      </c>
      <c r="O43" s="80">
        <v>0</v>
      </c>
      <c r="P43" s="34">
        <f t="shared" si="6"/>
        <v>0</v>
      </c>
      <c r="R43" s="80">
        <f t="shared" si="7"/>
        <v>0</v>
      </c>
      <c r="S43" s="81">
        <f t="shared" si="0"/>
        <v>0</v>
      </c>
    </row>
    <row r="44" spans="1:19" ht="13" x14ac:dyDescent="0.3">
      <c r="A44" s="32" t="s">
        <v>78</v>
      </c>
      <c r="B44" s="33" t="s">
        <v>79</v>
      </c>
      <c r="C44" s="26">
        <v>47572</v>
      </c>
      <c r="D44" s="27">
        <v>47573</v>
      </c>
      <c r="E44" s="75">
        <f t="shared" si="1"/>
        <v>95145</v>
      </c>
      <c r="F44" s="82"/>
      <c r="G44" s="76">
        <v>0</v>
      </c>
      <c r="H44" s="77">
        <v>0</v>
      </c>
      <c r="I44" s="78">
        <f t="shared" si="2"/>
        <v>0</v>
      </c>
      <c r="J44" s="65"/>
      <c r="K44" s="77">
        <f t="shared" si="3"/>
        <v>47572</v>
      </c>
      <c r="L44" s="77">
        <f t="shared" si="4"/>
        <v>47573</v>
      </c>
      <c r="M44" s="79">
        <f t="shared" si="5"/>
        <v>95145</v>
      </c>
      <c r="O44" s="80">
        <v>0</v>
      </c>
      <c r="P44" s="34">
        <f t="shared" si="6"/>
        <v>0</v>
      </c>
      <c r="R44" s="80">
        <f t="shared" si="7"/>
        <v>47572</v>
      </c>
      <c r="S44" s="81">
        <f t="shared" si="0"/>
        <v>47572</v>
      </c>
    </row>
    <row r="45" spans="1:19" ht="13" x14ac:dyDescent="0.3">
      <c r="A45" s="32" t="s">
        <v>80</v>
      </c>
      <c r="B45" s="33" t="s">
        <v>81</v>
      </c>
      <c r="C45" s="26">
        <v>0</v>
      </c>
      <c r="D45" s="27">
        <v>0</v>
      </c>
      <c r="E45" s="75">
        <f t="shared" si="1"/>
        <v>0</v>
      </c>
      <c r="F45" s="82"/>
      <c r="G45" s="76">
        <v>0</v>
      </c>
      <c r="H45" s="77">
        <v>0</v>
      </c>
      <c r="I45" s="78">
        <f t="shared" si="2"/>
        <v>0</v>
      </c>
      <c r="J45" s="65"/>
      <c r="K45" s="77">
        <f t="shared" si="3"/>
        <v>0</v>
      </c>
      <c r="L45" s="77">
        <f t="shared" si="4"/>
        <v>0</v>
      </c>
      <c r="M45" s="79">
        <f t="shared" si="5"/>
        <v>0</v>
      </c>
      <c r="O45" s="80">
        <v>0</v>
      </c>
      <c r="P45" s="34">
        <f t="shared" si="6"/>
        <v>0</v>
      </c>
      <c r="R45" s="80">
        <f t="shared" si="7"/>
        <v>0</v>
      </c>
      <c r="S45" s="81">
        <f t="shared" si="0"/>
        <v>0</v>
      </c>
    </row>
    <row r="46" spans="1:19" ht="13" x14ac:dyDescent="0.3">
      <c r="A46" s="32" t="s">
        <v>82</v>
      </c>
      <c r="B46" s="33" t="s">
        <v>83</v>
      </c>
      <c r="C46" s="26">
        <v>31084</v>
      </c>
      <c r="D46" s="27">
        <v>31085</v>
      </c>
      <c r="E46" s="75">
        <f t="shared" si="1"/>
        <v>62169</v>
      </c>
      <c r="F46" s="82"/>
      <c r="G46" s="76">
        <v>0</v>
      </c>
      <c r="H46" s="77">
        <v>0</v>
      </c>
      <c r="I46" s="78">
        <f t="shared" si="2"/>
        <v>0</v>
      </c>
      <c r="J46" s="65"/>
      <c r="K46" s="77">
        <f t="shared" si="3"/>
        <v>31084</v>
      </c>
      <c r="L46" s="77">
        <f t="shared" si="4"/>
        <v>31085</v>
      </c>
      <c r="M46" s="79">
        <f t="shared" si="5"/>
        <v>62169</v>
      </c>
      <c r="O46" s="80">
        <v>0</v>
      </c>
      <c r="P46" s="34">
        <f t="shared" si="6"/>
        <v>0</v>
      </c>
      <c r="R46" s="80">
        <f t="shared" si="7"/>
        <v>31084</v>
      </c>
      <c r="S46" s="81">
        <f t="shared" si="0"/>
        <v>31084</v>
      </c>
    </row>
    <row r="47" spans="1:19" ht="13" x14ac:dyDescent="0.3">
      <c r="A47" s="32" t="s">
        <v>84</v>
      </c>
      <c r="B47" s="33" t="s">
        <v>85</v>
      </c>
      <c r="C47" s="26">
        <v>0</v>
      </c>
      <c r="D47" s="27">
        <v>0</v>
      </c>
      <c r="E47" s="75">
        <f t="shared" ref="E47:E57" si="8">SUM(C47:D47)</f>
        <v>0</v>
      </c>
      <c r="F47" s="82"/>
      <c r="G47" s="76">
        <v>0</v>
      </c>
      <c r="H47" s="77">
        <v>0</v>
      </c>
      <c r="I47" s="78">
        <f t="shared" si="2"/>
        <v>0</v>
      </c>
      <c r="J47" s="65"/>
      <c r="K47" s="77">
        <f t="shared" si="3"/>
        <v>0</v>
      </c>
      <c r="L47" s="77">
        <f t="shared" si="4"/>
        <v>0</v>
      </c>
      <c r="M47" s="79">
        <f t="shared" si="5"/>
        <v>0</v>
      </c>
      <c r="O47" s="80">
        <v>0</v>
      </c>
      <c r="P47" s="34">
        <f t="shared" si="6"/>
        <v>0</v>
      </c>
      <c r="R47" s="80">
        <f t="shared" si="7"/>
        <v>0</v>
      </c>
      <c r="S47" s="81">
        <f t="shared" si="0"/>
        <v>0</v>
      </c>
    </row>
    <row r="48" spans="1:19" ht="13" x14ac:dyDescent="0.3">
      <c r="A48" s="32" t="s">
        <v>86</v>
      </c>
      <c r="B48" s="33" t="s">
        <v>87</v>
      </c>
      <c r="C48" s="26">
        <v>0</v>
      </c>
      <c r="D48" s="27">
        <v>0</v>
      </c>
      <c r="E48" s="75">
        <f t="shared" si="8"/>
        <v>0</v>
      </c>
      <c r="F48" s="82"/>
      <c r="G48" s="76">
        <v>0</v>
      </c>
      <c r="H48" s="77">
        <v>0</v>
      </c>
      <c r="I48" s="78">
        <f t="shared" si="2"/>
        <v>0</v>
      </c>
      <c r="J48" s="65"/>
      <c r="K48" s="77">
        <f t="shared" si="3"/>
        <v>0</v>
      </c>
      <c r="L48" s="77">
        <f t="shared" si="4"/>
        <v>0</v>
      </c>
      <c r="M48" s="79">
        <f t="shared" si="5"/>
        <v>0</v>
      </c>
      <c r="O48" s="80">
        <v>0</v>
      </c>
      <c r="P48" s="34">
        <f t="shared" si="6"/>
        <v>0</v>
      </c>
      <c r="R48" s="80">
        <f t="shared" si="7"/>
        <v>0</v>
      </c>
      <c r="S48" s="81">
        <f t="shared" si="0"/>
        <v>0</v>
      </c>
    </row>
    <row r="49" spans="1:19" ht="13" x14ac:dyDescent="0.3">
      <c r="A49" s="32" t="s">
        <v>88</v>
      </c>
      <c r="B49" s="33" t="s">
        <v>89</v>
      </c>
      <c r="C49" s="26">
        <v>0</v>
      </c>
      <c r="D49" s="27">
        <v>0</v>
      </c>
      <c r="E49" s="75">
        <f t="shared" si="8"/>
        <v>0</v>
      </c>
      <c r="F49" s="82"/>
      <c r="G49" s="76">
        <v>0</v>
      </c>
      <c r="H49" s="77">
        <v>0</v>
      </c>
      <c r="I49" s="78">
        <f t="shared" si="2"/>
        <v>0</v>
      </c>
      <c r="J49" s="65"/>
      <c r="K49" s="77">
        <f t="shared" si="3"/>
        <v>0</v>
      </c>
      <c r="L49" s="77">
        <f t="shared" si="4"/>
        <v>0</v>
      </c>
      <c r="M49" s="79">
        <f t="shared" si="5"/>
        <v>0</v>
      </c>
      <c r="O49" s="80">
        <v>0</v>
      </c>
      <c r="P49" s="34">
        <f t="shared" si="6"/>
        <v>0</v>
      </c>
      <c r="R49" s="80">
        <f t="shared" si="7"/>
        <v>0</v>
      </c>
      <c r="S49" s="81">
        <f t="shared" si="0"/>
        <v>0</v>
      </c>
    </row>
    <row r="50" spans="1:19" ht="13" x14ac:dyDescent="0.3">
      <c r="A50" s="32" t="s">
        <v>90</v>
      </c>
      <c r="B50" s="33" t="s">
        <v>91</v>
      </c>
      <c r="C50" s="26">
        <v>0</v>
      </c>
      <c r="D50" s="27">
        <v>0</v>
      </c>
      <c r="E50" s="75">
        <f t="shared" si="8"/>
        <v>0</v>
      </c>
      <c r="F50" s="82"/>
      <c r="G50" s="76">
        <v>0</v>
      </c>
      <c r="H50" s="77">
        <v>0</v>
      </c>
      <c r="I50" s="78">
        <f t="shared" si="2"/>
        <v>0</v>
      </c>
      <c r="J50" s="65"/>
      <c r="K50" s="77">
        <f t="shared" si="3"/>
        <v>0</v>
      </c>
      <c r="L50" s="77">
        <f t="shared" si="4"/>
        <v>0</v>
      </c>
      <c r="M50" s="79">
        <f t="shared" si="5"/>
        <v>0</v>
      </c>
      <c r="O50" s="80">
        <v>0</v>
      </c>
      <c r="P50" s="34">
        <f t="shared" si="6"/>
        <v>0</v>
      </c>
      <c r="R50" s="80">
        <f t="shared" si="7"/>
        <v>0</v>
      </c>
      <c r="S50" s="81">
        <f t="shared" si="0"/>
        <v>0</v>
      </c>
    </row>
    <row r="51" spans="1:19" ht="13" x14ac:dyDescent="0.3">
      <c r="A51" s="32" t="s">
        <v>92</v>
      </c>
      <c r="B51" s="33" t="s">
        <v>93</v>
      </c>
      <c r="C51" s="26">
        <v>0</v>
      </c>
      <c r="D51" s="27">
        <v>0</v>
      </c>
      <c r="E51" s="75">
        <f t="shared" si="8"/>
        <v>0</v>
      </c>
      <c r="F51" s="82"/>
      <c r="G51" s="76">
        <v>0</v>
      </c>
      <c r="H51" s="77">
        <v>0</v>
      </c>
      <c r="I51" s="78">
        <f t="shared" si="2"/>
        <v>0</v>
      </c>
      <c r="J51" s="65"/>
      <c r="K51" s="77">
        <f t="shared" si="3"/>
        <v>0</v>
      </c>
      <c r="L51" s="77">
        <f t="shared" si="4"/>
        <v>0</v>
      </c>
      <c r="M51" s="79">
        <f t="shared" si="5"/>
        <v>0</v>
      </c>
      <c r="O51" s="80">
        <v>0</v>
      </c>
      <c r="P51" s="34">
        <f t="shared" si="6"/>
        <v>0</v>
      </c>
      <c r="R51" s="80">
        <f t="shared" si="7"/>
        <v>0</v>
      </c>
      <c r="S51" s="81">
        <f t="shared" si="0"/>
        <v>0</v>
      </c>
    </row>
    <row r="52" spans="1:19" ht="13" x14ac:dyDescent="0.3">
      <c r="A52" s="32" t="s">
        <v>94</v>
      </c>
      <c r="B52" s="33" t="s">
        <v>95</v>
      </c>
      <c r="C52" s="26">
        <v>0</v>
      </c>
      <c r="D52" s="27">
        <v>0</v>
      </c>
      <c r="E52" s="75">
        <f t="shared" si="8"/>
        <v>0</v>
      </c>
      <c r="F52" s="82"/>
      <c r="G52" s="76">
        <v>0</v>
      </c>
      <c r="H52" s="77">
        <v>0</v>
      </c>
      <c r="I52" s="78">
        <f t="shared" si="2"/>
        <v>0</v>
      </c>
      <c r="J52" s="65"/>
      <c r="K52" s="77">
        <f t="shared" si="3"/>
        <v>0</v>
      </c>
      <c r="L52" s="77">
        <f t="shared" si="4"/>
        <v>0</v>
      </c>
      <c r="M52" s="79">
        <f t="shared" si="5"/>
        <v>0</v>
      </c>
      <c r="O52" s="80">
        <v>0</v>
      </c>
      <c r="P52" s="34">
        <f t="shared" si="6"/>
        <v>0</v>
      </c>
      <c r="R52" s="80">
        <f t="shared" si="7"/>
        <v>0</v>
      </c>
      <c r="S52" s="81">
        <f t="shared" si="0"/>
        <v>0</v>
      </c>
    </row>
    <row r="53" spans="1:19" ht="13" x14ac:dyDescent="0.3">
      <c r="A53" s="32" t="s">
        <v>96</v>
      </c>
      <c r="B53" s="33" t="s">
        <v>97</v>
      </c>
      <c r="C53" s="26">
        <v>0</v>
      </c>
      <c r="D53" s="27">
        <v>0</v>
      </c>
      <c r="E53" s="75">
        <f t="shared" si="8"/>
        <v>0</v>
      </c>
      <c r="F53" s="82"/>
      <c r="G53" s="76">
        <v>0</v>
      </c>
      <c r="H53" s="77">
        <v>0</v>
      </c>
      <c r="I53" s="78">
        <f t="shared" si="2"/>
        <v>0</v>
      </c>
      <c r="J53" s="65"/>
      <c r="K53" s="77">
        <f t="shared" si="3"/>
        <v>0</v>
      </c>
      <c r="L53" s="77">
        <f t="shared" si="4"/>
        <v>0</v>
      </c>
      <c r="M53" s="79">
        <f t="shared" si="5"/>
        <v>0</v>
      </c>
      <c r="O53" s="80">
        <v>0</v>
      </c>
      <c r="P53" s="34">
        <f t="shared" si="6"/>
        <v>0</v>
      </c>
      <c r="R53" s="80">
        <f t="shared" si="7"/>
        <v>0</v>
      </c>
      <c r="S53" s="81">
        <f t="shared" si="0"/>
        <v>0</v>
      </c>
    </row>
    <row r="54" spans="1:19" ht="13" x14ac:dyDescent="0.3">
      <c r="A54" s="32" t="s">
        <v>98</v>
      </c>
      <c r="B54" s="33" t="s">
        <v>99</v>
      </c>
      <c r="C54" s="26">
        <v>0</v>
      </c>
      <c r="D54" s="27">
        <v>0</v>
      </c>
      <c r="E54" s="75">
        <f t="shared" si="8"/>
        <v>0</v>
      </c>
      <c r="F54" s="82"/>
      <c r="G54" s="76">
        <v>0</v>
      </c>
      <c r="H54" s="77">
        <v>0</v>
      </c>
      <c r="I54" s="78">
        <f t="shared" si="2"/>
        <v>0</v>
      </c>
      <c r="J54" s="65"/>
      <c r="K54" s="77">
        <f t="shared" si="3"/>
        <v>0</v>
      </c>
      <c r="L54" s="77">
        <f t="shared" si="4"/>
        <v>0</v>
      </c>
      <c r="M54" s="79">
        <f t="shared" si="5"/>
        <v>0</v>
      </c>
      <c r="O54" s="80">
        <v>0</v>
      </c>
      <c r="P54" s="34">
        <f t="shared" si="6"/>
        <v>0</v>
      </c>
      <c r="R54" s="80">
        <f t="shared" si="7"/>
        <v>0</v>
      </c>
      <c r="S54" s="81">
        <f t="shared" si="0"/>
        <v>0</v>
      </c>
    </row>
    <row r="55" spans="1:19" ht="13" x14ac:dyDescent="0.3">
      <c r="A55" s="32" t="s">
        <v>100</v>
      </c>
      <c r="B55" s="33" t="s">
        <v>101</v>
      </c>
      <c r="C55" s="26">
        <v>38025</v>
      </c>
      <c r="D55" s="27">
        <v>38025</v>
      </c>
      <c r="E55" s="75">
        <f t="shared" si="8"/>
        <v>76050</v>
      </c>
      <c r="F55" s="82"/>
      <c r="G55" s="76">
        <v>0</v>
      </c>
      <c r="H55" s="77">
        <v>0</v>
      </c>
      <c r="I55" s="78">
        <f t="shared" si="2"/>
        <v>0</v>
      </c>
      <c r="J55" s="65"/>
      <c r="K55" s="77">
        <f t="shared" si="3"/>
        <v>38025</v>
      </c>
      <c r="L55" s="77">
        <f t="shared" si="4"/>
        <v>38025</v>
      </c>
      <c r="M55" s="79">
        <f t="shared" si="5"/>
        <v>76050</v>
      </c>
      <c r="O55" s="80">
        <v>0</v>
      </c>
      <c r="P55" s="34">
        <f t="shared" si="6"/>
        <v>0</v>
      </c>
      <c r="R55" s="80">
        <f t="shared" si="7"/>
        <v>38025</v>
      </c>
      <c r="S55" s="81">
        <f t="shared" si="0"/>
        <v>38025</v>
      </c>
    </row>
    <row r="56" spans="1:19" ht="13" x14ac:dyDescent="0.3">
      <c r="A56" s="32" t="s">
        <v>102</v>
      </c>
      <c r="B56" s="33" t="s">
        <v>103</v>
      </c>
      <c r="C56" s="26">
        <v>0</v>
      </c>
      <c r="D56" s="27">
        <v>0</v>
      </c>
      <c r="E56" s="75">
        <f t="shared" si="8"/>
        <v>0</v>
      </c>
      <c r="F56" s="82"/>
      <c r="G56" s="76">
        <v>0</v>
      </c>
      <c r="H56" s="77">
        <v>0</v>
      </c>
      <c r="I56" s="78">
        <f t="shared" si="2"/>
        <v>0</v>
      </c>
      <c r="J56" s="65"/>
      <c r="K56" s="77">
        <f t="shared" si="3"/>
        <v>0</v>
      </c>
      <c r="L56" s="77">
        <f t="shared" si="4"/>
        <v>0</v>
      </c>
      <c r="M56" s="79">
        <f t="shared" si="5"/>
        <v>0</v>
      </c>
      <c r="O56" s="80">
        <v>0</v>
      </c>
      <c r="P56" s="34">
        <f t="shared" si="6"/>
        <v>0</v>
      </c>
      <c r="R56" s="80">
        <f t="shared" si="7"/>
        <v>0</v>
      </c>
      <c r="S56" s="81">
        <f t="shared" si="0"/>
        <v>0</v>
      </c>
    </row>
    <row r="57" spans="1:19" ht="13" x14ac:dyDescent="0.3">
      <c r="A57" s="32" t="s">
        <v>104</v>
      </c>
      <c r="B57" s="33" t="s">
        <v>105</v>
      </c>
      <c r="C57" s="26">
        <v>32416</v>
      </c>
      <c r="D57" s="27">
        <v>32416</v>
      </c>
      <c r="E57" s="75">
        <f t="shared" si="8"/>
        <v>64832</v>
      </c>
      <c r="F57" s="82"/>
      <c r="G57" s="76">
        <v>-18910</v>
      </c>
      <c r="H57" s="77">
        <v>-18910</v>
      </c>
      <c r="I57" s="78">
        <f t="shared" si="2"/>
        <v>-37820</v>
      </c>
      <c r="J57" s="83"/>
      <c r="K57" s="77">
        <f t="shared" si="3"/>
        <v>13506</v>
      </c>
      <c r="L57" s="77">
        <f t="shared" si="4"/>
        <v>13506</v>
      </c>
      <c r="M57" s="79">
        <f t="shared" si="5"/>
        <v>27012</v>
      </c>
      <c r="O57" s="84">
        <v>0</v>
      </c>
      <c r="P57" s="34">
        <f t="shared" si="6"/>
        <v>0</v>
      </c>
      <c r="R57" s="80">
        <f t="shared" si="7"/>
        <v>13506</v>
      </c>
      <c r="S57" s="81">
        <f t="shared" si="0"/>
        <v>13506</v>
      </c>
    </row>
    <row r="58" spans="1:19" ht="13.5" thickBot="1" x14ac:dyDescent="0.35">
      <c r="A58" s="59"/>
      <c r="B58" s="33" t="s">
        <v>106</v>
      </c>
      <c r="C58" s="85">
        <f>SUM(C6:C57)</f>
        <v>824997</v>
      </c>
      <c r="D58" s="85">
        <f>SUM(D6:D57)</f>
        <v>825003</v>
      </c>
      <c r="E58" s="85">
        <f>SUM(E6:E57)</f>
        <v>1650000</v>
      </c>
      <c r="F58" s="86"/>
      <c r="G58" s="85">
        <f>SUM(G6:G57)</f>
        <v>0</v>
      </c>
      <c r="H58" s="85">
        <f>SUM(H6:H57)</f>
        <v>0</v>
      </c>
      <c r="I58" s="85">
        <f>SUM(I6:I57)</f>
        <v>0</v>
      </c>
      <c r="J58" s="85"/>
      <c r="K58" s="85">
        <f>SUM(K6:K57)</f>
        <v>824997</v>
      </c>
      <c r="L58" s="85">
        <f>SUM(L6:L57)</f>
        <v>825003</v>
      </c>
      <c r="M58" s="85">
        <f>SUM(M6:M57)</f>
        <v>1650000</v>
      </c>
      <c r="O58" s="85">
        <f>SUM(O6:O57)</f>
        <v>0</v>
      </c>
      <c r="P58" s="85">
        <f>SUM(P6:P57)</f>
        <v>0</v>
      </c>
      <c r="R58" s="85">
        <f>SUM(R6:R57)</f>
        <v>824997</v>
      </c>
      <c r="S58" s="85">
        <f>SUM(S6:S57)</f>
        <v>824997</v>
      </c>
    </row>
    <row r="59" spans="1:19" ht="13" thickTop="1" x14ac:dyDescent="0.25"/>
  </sheetData>
  <sheetProtection algorithmName="SHA-512" hashValue="ClHjCmStsTcBfaultHGwbXeW4Bky0sJnGiK7XYGWQqfbqyQGt4Yagq3fcJ4z11t1jCackfE7/EcArUjv+Lp8kg==" saltValue="bRFQfmrZz242vFNq1JYYvw==" spinCount="100000" sheet="1" objects="1" scenarios="1"/>
  <mergeCells count="6">
    <mergeCell ref="C3:E3"/>
    <mergeCell ref="O3:P3"/>
    <mergeCell ref="R3:S3"/>
    <mergeCell ref="C4:E4"/>
    <mergeCell ref="G4:I4"/>
    <mergeCell ref="G3:M3"/>
  </mergeCells>
  <phoneticPr fontId="2" type="noConversion"/>
  <pageMargins left="0.75" right="0.75" top="0.25" bottom="0.5" header="0.25" footer="0.75"/>
  <pageSetup scale="97" orientation="portrait" r:id="rId1"/>
  <headerFooter alignWithMargins="0">
    <oddFooter>&amp;C&amp;F - &amp;A</oddFooter>
  </headerFooter>
  <ignoredErrors>
    <ignoredError sqref="A6:A5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6"/>
  <sheetViews>
    <sheetView tabSelected="1" zoomScaleNormal="100" workbookViewId="0">
      <pane xSplit="13" ySplit="5" topLeftCell="N6" activePane="bottomRight" state="frozen"/>
      <selection pane="topRight" activeCell="N1" sqref="N1"/>
      <selection pane="bottomLeft" activeCell="A6" sqref="A6"/>
      <selection pane="bottomRight" activeCell="L8" sqref="L8"/>
    </sheetView>
  </sheetViews>
  <sheetFormatPr defaultColWidth="8.6328125" defaultRowHeight="12.5" x14ac:dyDescent="0.25"/>
  <cols>
    <col min="1" max="1" width="6.90625" style="63" customWidth="1"/>
    <col min="2" max="2" width="25.54296875" style="63" bestFit="1" customWidth="1"/>
    <col min="3" max="4" width="12.36328125" style="63" bestFit="1" customWidth="1"/>
    <col min="5" max="5" width="12.36328125" style="40" bestFit="1" customWidth="1"/>
    <col min="6" max="6" width="1.6328125" style="41" customWidth="1"/>
    <col min="7" max="9" width="10.6328125" style="41" customWidth="1"/>
    <col min="10" max="10" width="1.6328125" style="41" customWidth="1"/>
    <col min="11" max="13" width="12.36328125" style="41" bestFit="1" customWidth="1"/>
    <col min="14" max="16384" width="8.6328125" style="41"/>
  </cols>
  <sheetData>
    <row r="1" spans="1:13" ht="13" x14ac:dyDescent="0.3">
      <c r="A1" s="38" t="s">
        <v>129</v>
      </c>
      <c r="B1" s="39"/>
      <c r="C1" s="39"/>
      <c r="D1" s="39"/>
    </row>
    <row r="2" spans="1:13" ht="13" x14ac:dyDescent="0.3">
      <c r="A2" s="39" t="s">
        <v>107</v>
      </c>
      <c r="B2" s="39"/>
      <c r="C2" s="39"/>
      <c r="D2" s="39"/>
      <c r="E2" s="42"/>
    </row>
    <row r="3" spans="1:13" ht="13" x14ac:dyDescent="0.3">
      <c r="A3" s="43" t="str">
        <f>+'Original Title XIX Allocation'!A3</f>
        <v>2023-24</v>
      </c>
      <c r="B3" s="44"/>
      <c r="C3" s="100" t="s">
        <v>119</v>
      </c>
      <c r="D3" s="101"/>
      <c r="E3" s="102"/>
      <c r="G3" s="103" t="s">
        <v>123</v>
      </c>
      <c r="H3" s="104"/>
      <c r="I3" s="104"/>
      <c r="J3" s="104"/>
      <c r="K3" s="104"/>
      <c r="L3" s="104"/>
      <c r="M3" s="105"/>
    </row>
    <row r="4" spans="1:13" ht="13" x14ac:dyDescent="0.3">
      <c r="A4" s="44"/>
      <c r="B4" s="44"/>
      <c r="C4" s="92" t="s">
        <v>120</v>
      </c>
      <c r="D4" s="93"/>
      <c r="E4" s="94"/>
      <c r="G4" s="106" t="s">
        <v>125</v>
      </c>
      <c r="H4" s="107"/>
      <c r="I4" s="107"/>
      <c r="J4" s="46"/>
      <c r="K4" s="107" t="s">
        <v>124</v>
      </c>
      <c r="L4" s="107"/>
      <c r="M4" s="108"/>
    </row>
    <row r="5" spans="1:13" ht="13" x14ac:dyDescent="0.3">
      <c r="A5" s="48" t="s">
        <v>0</v>
      </c>
      <c r="B5" s="48" t="s">
        <v>1</v>
      </c>
      <c r="C5" s="49" t="s">
        <v>121</v>
      </c>
      <c r="D5" s="23" t="s">
        <v>122</v>
      </c>
      <c r="E5" s="50" t="s">
        <v>112</v>
      </c>
      <c r="G5" s="49" t="s">
        <v>121</v>
      </c>
      <c r="H5" s="23" t="s">
        <v>122</v>
      </c>
      <c r="I5" s="23" t="s">
        <v>112</v>
      </c>
      <c r="J5" s="23"/>
      <c r="K5" s="23" t="s">
        <v>121</v>
      </c>
      <c r="L5" s="23" t="s">
        <v>122</v>
      </c>
      <c r="M5" s="24" t="s">
        <v>112</v>
      </c>
    </row>
    <row r="6" spans="1:13" ht="13" x14ac:dyDescent="0.3">
      <c r="A6" s="32" t="s">
        <v>2</v>
      </c>
      <c r="B6" s="33" t="s">
        <v>3</v>
      </c>
      <c r="C6" s="26">
        <v>10295</v>
      </c>
      <c r="D6" s="27">
        <v>10295</v>
      </c>
      <c r="E6" s="28">
        <f>SUM(C6:D6)</f>
        <v>20590</v>
      </c>
      <c r="F6" s="29"/>
      <c r="G6" s="29">
        <v>5245</v>
      </c>
      <c r="H6" s="29">
        <v>5245</v>
      </c>
      <c r="I6" s="51">
        <f>SUM(G6:H6)</f>
        <v>10490</v>
      </c>
      <c r="J6" s="30"/>
      <c r="K6" s="30">
        <f>C6+G6</f>
        <v>15540</v>
      </c>
      <c r="L6" s="30">
        <f>D6+H6</f>
        <v>15540</v>
      </c>
      <c r="M6" s="31">
        <f>E6+I6</f>
        <v>31080</v>
      </c>
    </row>
    <row r="7" spans="1:13" ht="13" x14ac:dyDescent="0.3">
      <c r="A7" s="32" t="s">
        <v>4</v>
      </c>
      <c r="B7" s="33" t="s">
        <v>5</v>
      </c>
      <c r="C7" s="26">
        <v>14240</v>
      </c>
      <c r="D7" s="27">
        <v>14240</v>
      </c>
      <c r="E7" s="28">
        <f t="shared" ref="E7:E57" si="0">SUM(C7:D7)</f>
        <v>28480</v>
      </c>
      <c r="F7" s="29"/>
      <c r="G7" s="29">
        <v>2452</v>
      </c>
      <c r="H7" s="29">
        <v>2452</v>
      </c>
      <c r="I7" s="51">
        <f t="shared" ref="I7:I57" si="1">SUM(G7:H7)</f>
        <v>4904</v>
      </c>
      <c r="J7" s="30"/>
      <c r="K7" s="30">
        <f t="shared" ref="K7:K57" si="2">C7+G7</f>
        <v>16692</v>
      </c>
      <c r="L7" s="30">
        <f t="shared" ref="L7:L57" si="3">D7+H7</f>
        <v>16692</v>
      </c>
      <c r="M7" s="31">
        <f t="shared" ref="M7:M57" si="4">E7+I7</f>
        <v>33384</v>
      </c>
    </row>
    <row r="8" spans="1:13" ht="13" x14ac:dyDescent="0.3">
      <c r="A8" s="32" t="s">
        <v>6</v>
      </c>
      <c r="B8" s="33" t="s">
        <v>7</v>
      </c>
      <c r="C8" s="26">
        <v>9700</v>
      </c>
      <c r="D8" s="27">
        <v>9700</v>
      </c>
      <c r="E8" s="28">
        <f t="shared" si="0"/>
        <v>19400</v>
      </c>
      <c r="F8" s="29"/>
      <c r="G8" s="29">
        <v>2246</v>
      </c>
      <c r="H8" s="29">
        <v>2246</v>
      </c>
      <c r="I8" s="51">
        <f t="shared" si="1"/>
        <v>4492</v>
      </c>
      <c r="J8" s="30"/>
      <c r="K8" s="30">
        <f t="shared" si="2"/>
        <v>11946</v>
      </c>
      <c r="L8" s="30">
        <f t="shared" si="3"/>
        <v>11946</v>
      </c>
      <c r="M8" s="31">
        <f t="shared" si="4"/>
        <v>23892</v>
      </c>
    </row>
    <row r="9" spans="1:13" ht="13" x14ac:dyDescent="0.3">
      <c r="A9" s="32" t="s">
        <v>8</v>
      </c>
      <c r="B9" s="33" t="s">
        <v>9</v>
      </c>
      <c r="C9" s="26">
        <v>35648</v>
      </c>
      <c r="D9" s="27">
        <v>35648</v>
      </c>
      <c r="E9" s="28">
        <f t="shared" si="0"/>
        <v>71296</v>
      </c>
      <c r="F9" s="29"/>
      <c r="G9" s="29">
        <v>-4884</v>
      </c>
      <c r="H9" s="29">
        <v>-4884</v>
      </c>
      <c r="I9" s="51">
        <f t="shared" si="1"/>
        <v>-9768</v>
      </c>
      <c r="J9" s="30"/>
      <c r="K9" s="30">
        <f t="shared" si="2"/>
        <v>30764</v>
      </c>
      <c r="L9" s="30">
        <f t="shared" si="3"/>
        <v>30764</v>
      </c>
      <c r="M9" s="31">
        <f t="shared" si="4"/>
        <v>61528</v>
      </c>
    </row>
    <row r="10" spans="1:13" ht="13" x14ac:dyDescent="0.3">
      <c r="A10" s="32" t="s">
        <v>10</v>
      </c>
      <c r="B10" s="33" t="s">
        <v>11</v>
      </c>
      <c r="C10" s="26">
        <v>11164</v>
      </c>
      <c r="D10" s="27">
        <v>11164</v>
      </c>
      <c r="E10" s="28">
        <f t="shared" si="0"/>
        <v>22328</v>
      </c>
      <c r="F10" s="29"/>
      <c r="G10" s="29">
        <v>2196</v>
      </c>
      <c r="H10" s="29">
        <v>2196</v>
      </c>
      <c r="I10" s="51">
        <f t="shared" si="1"/>
        <v>4392</v>
      </c>
      <c r="J10" s="30"/>
      <c r="K10" s="30">
        <f t="shared" si="2"/>
        <v>13360</v>
      </c>
      <c r="L10" s="30">
        <f t="shared" si="3"/>
        <v>13360</v>
      </c>
      <c r="M10" s="31">
        <f t="shared" si="4"/>
        <v>26720</v>
      </c>
    </row>
    <row r="11" spans="1:13" ht="13" x14ac:dyDescent="0.3">
      <c r="A11" s="32" t="s">
        <v>12</v>
      </c>
      <c r="B11" s="33" t="s">
        <v>13</v>
      </c>
      <c r="C11" s="26">
        <v>116549</v>
      </c>
      <c r="D11" s="27">
        <v>116549</v>
      </c>
      <c r="E11" s="28">
        <f t="shared" si="0"/>
        <v>233098</v>
      </c>
      <c r="F11" s="29"/>
      <c r="G11" s="29">
        <v>22930</v>
      </c>
      <c r="H11" s="29">
        <v>22930</v>
      </c>
      <c r="I11" s="51">
        <f t="shared" si="1"/>
        <v>45860</v>
      </c>
      <c r="J11" s="30"/>
      <c r="K11" s="30">
        <f t="shared" si="2"/>
        <v>139479</v>
      </c>
      <c r="L11" s="30">
        <f t="shared" si="3"/>
        <v>139479</v>
      </c>
      <c r="M11" s="31">
        <f t="shared" si="4"/>
        <v>278958</v>
      </c>
    </row>
    <row r="12" spans="1:13" ht="13" x14ac:dyDescent="0.3">
      <c r="A12" s="32" t="s">
        <v>14</v>
      </c>
      <c r="B12" s="33" t="s">
        <v>15</v>
      </c>
      <c r="C12" s="26">
        <v>58814</v>
      </c>
      <c r="D12" s="27">
        <v>58814</v>
      </c>
      <c r="E12" s="28">
        <f t="shared" si="0"/>
        <v>117628</v>
      </c>
      <c r="F12" s="29"/>
      <c r="G12" s="29">
        <v>-5995</v>
      </c>
      <c r="H12" s="29">
        <v>-5995</v>
      </c>
      <c r="I12" s="51">
        <f t="shared" si="1"/>
        <v>-11990</v>
      </c>
      <c r="J12" s="30"/>
      <c r="K12" s="30">
        <f t="shared" si="2"/>
        <v>52819</v>
      </c>
      <c r="L12" s="30">
        <f t="shared" si="3"/>
        <v>52819</v>
      </c>
      <c r="M12" s="31">
        <f t="shared" si="4"/>
        <v>105638</v>
      </c>
    </row>
    <row r="13" spans="1:13" ht="13" x14ac:dyDescent="0.3">
      <c r="A13" s="32" t="s">
        <v>16</v>
      </c>
      <c r="B13" s="33" t="s">
        <v>17</v>
      </c>
      <c r="C13" s="26">
        <v>13181</v>
      </c>
      <c r="D13" s="27">
        <v>13181</v>
      </c>
      <c r="E13" s="28">
        <f t="shared" si="0"/>
        <v>26362</v>
      </c>
      <c r="F13" s="29"/>
      <c r="G13" s="29">
        <v>9263</v>
      </c>
      <c r="H13" s="29">
        <v>9263</v>
      </c>
      <c r="I13" s="51">
        <f t="shared" si="1"/>
        <v>18526</v>
      </c>
      <c r="J13" s="30"/>
      <c r="K13" s="30">
        <f t="shared" si="2"/>
        <v>22444</v>
      </c>
      <c r="L13" s="30">
        <f t="shared" si="3"/>
        <v>22444</v>
      </c>
      <c r="M13" s="31">
        <f t="shared" si="4"/>
        <v>44888</v>
      </c>
    </row>
    <row r="14" spans="1:13" ht="13" x14ac:dyDescent="0.3">
      <c r="A14" s="32" t="s">
        <v>18</v>
      </c>
      <c r="B14" s="33" t="s">
        <v>19</v>
      </c>
      <c r="C14" s="26">
        <v>21941</v>
      </c>
      <c r="D14" s="27">
        <v>21941</v>
      </c>
      <c r="E14" s="28">
        <f t="shared" si="0"/>
        <v>43882</v>
      </c>
      <c r="F14" s="29"/>
      <c r="G14" s="29">
        <v>-3065</v>
      </c>
      <c r="H14" s="29">
        <v>-3065</v>
      </c>
      <c r="I14" s="51">
        <f t="shared" si="1"/>
        <v>-6130</v>
      </c>
      <c r="J14" s="30"/>
      <c r="K14" s="30">
        <f t="shared" si="2"/>
        <v>18876</v>
      </c>
      <c r="L14" s="30">
        <f t="shared" si="3"/>
        <v>18876</v>
      </c>
      <c r="M14" s="31">
        <f t="shared" si="4"/>
        <v>37752</v>
      </c>
    </row>
    <row r="15" spans="1:13" ht="13" x14ac:dyDescent="0.3">
      <c r="A15" s="32" t="s">
        <v>20</v>
      </c>
      <c r="B15" s="33" t="s">
        <v>21</v>
      </c>
      <c r="C15" s="26">
        <v>3304</v>
      </c>
      <c r="D15" s="27">
        <v>3304</v>
      </c>
      <c r="E15" s="28">
        <f t="shared" si="0"/>
        <v>6608</v>
      </c>
      <c r="F15" s="29"/>
      <c r="G15" s="29">
        <v>3600</v>
      </c>
      <c r="H15" s="29">
        <v>3600</v>
      </c>
      <c r="I15" s="51">
        <f t="shared" si="1"/>
        <v>7200</v>
      </c>
      <c r="J15" s="30"/>
      <c r="K15" s="30">
        <f t="shared" si="2"/>
        <v>6904</v>
      </c>
      <c r="L15" s="30">
        <f t="shared" si="3"/>
        <v>6904</v>
      </c>
      <c r="M15" s="31">
        <f t="shared" si="4"/>
        <v>13808</v>
      </c>
    </row>
    <row r="16" spans="1:13" ht="13" x14ac:dyDescent="0.3">
      <c r="A16" s="32" t="s">
        <v>22</v>
      </c>
      <c r="B16" s="33" t="s">
        <v>23</v>
      </c>
      <c r="C16" s="26">
        <v>83431</v>
      </c>
      <c r="D16" s="27">
        <v>83431</v>
      </c>
      <c r="E16" s="28">
        <f t="shared" si="0"/>
        <v>166862</v>
      </c>
      <c r="F16" s="29"/>
      <c r="G16" s="29">
        <v>-9303</v>
      </c>
      <c r="H16" s="29">
        <v>-9303</v>
      </c>
      <c r="I16" s="52">
        <f t="shared" si="1"/>
        <v>-18606</v>
      </c>
      <c r="J16" s="30"/>
      <c r="K16" s="30">
        <f t="shared" si="2"/>
        <v>74128</v>
      </c>
      <c r="L16" s="30">
        <f t="shared" si="3"/>
        <v>74128</v>
      </c>
      <c r="M16" s="31">
        <f t="shared" si="4"/>
        <v>148256</v>
      </c>
    </row>
    <row r="17" spans="1:13" ht="13" x14ac:dyDescent="0.3">
      <c r="A17" s="32" t="s">
        <v>24</v>
      </c>
      <c r="B17" s="33" t="s">
        <v>25</v>
      </c>
      <c r="C17" s="26">
        <v>35412</v>
      </c>
      <c r="D17" s="27">
        <v>35412</v>
      </c>
      <c r="E17" s="28">
        <f t="shared" si="0"/>
        <v>70824</v>
      </c>
      <c r="F17" s="29"/>
      <c r="G17" s="29">
        <v>-4877</v>
      </c>
      <c r="H17" s="29">
        <v>-4877</v>
      </c>
      <c r="I17" s="53">
        <f t="shared" si="1"/>
        <v>-9754</v>
      </c>
      <c r="J17" s="30"/>
      <c r="K17" s="30">
        <f t="shared" si="2"/>
        <v>30535</v>
      </c>
      <c r="L17" s="30">
        <f t="shared" si="3"/>
        <v>30535</v>
      </c>
      <c r="M17" s="31">
        <f t="shared" si="4"/>
        <v>61070</v>
      </c>
    </row>
    <row r="18" spans="1:13" ht="13" x14ac:dyDescent="0.3">
      <c r="A18" s="32" t="s">
        <v>26</v>
      </c>
      <c r="B18" s="33" t="s">
        <v>27</v>
      </c>
      <c r="C18" s="26">
        <v>14631</v>
      </c>
      <c r="D18" s="27">
        <v>14631</v>
      </c>
      <c r="E18" s="28">
        <f t="shared" si="0"/>
        <v>29262</v>
      </c>
      <c r="F18" s="29"/>
      <c r="G18" s="29">
        <v>2348</v>
      </c>
      <c r="H18" s="29">
        <v>2348</v>
      </c>
      <c r="I18" s="53">
        <f t="shared" si="1"/>
        <v>4696</v>
      </c>
      <c r="J18" s="30"/>
      <c r="K18" s="30">
        <f t="shared" si="2"/>
        <v>16979</v>
      </c>
      <c r="L18" s="30">
        <f t="shared" si="3"/>
        <v>16979</v>
      </c>
      <c r="M18" s="31">
        <f t="shared" si="4"/>
        <v>33958</v>
      </c>
    </row>
    <row r="19" spans="1:13" ht="13" x14ac:dyDescent="0.3">
      <c r="A19" s="32" t="s">
        <v>28</v>
      </c>
      <c r="B19" s="33" t="s">
        <v>29</v>
      </c>
      <c r="C19" s="26">
        <v>39042</v>
      </c>
      <c r="D19" s="27">
        <v>39042</v>
      </c>
      <c r="E19" s="28">
        <f t="shared" si="0"/>
        <v>78084</v>
      </c>
      <c r="F19" s="29"/>
      <c r="G19" s="29">
        <v>-5234</v>
      </c>
      <c r="H19" s="29">
        <v>-5234</v>
      </c>
      <c r="I19" s="53">
        <f t="shared" si="1"/>
        <v>-10468</v>
      </c>
      <c r="J19" s="30"/>
      <c r="K19" s="30">
        <f t="shared" si="2"/>
        <v>33808</v>
      </c>
      <c r="L19" s="30">
        <f t="shared" si="3"/>
        <v>33808</v>
      </c>
      <c r="M19" s="31">
        <f t="shared" si="4"/>
        <v>67616</v>
      </c>
    </row>
    <row r="20" spans="1:13" ht="13" x14ac:dyDescent="0.3">
      <c r="A20" s="32" t="s">
        <v>30</v>
      </c>
      <c r="B20" s="33" t="s">
        <v>31</v>
      </c>
      <c r="C20" s="26">
        <v>11031</v>
      </c>
      <c r="D20" s="27">
        <v>11031</v>
      </c>
      <c r="E20" s="28">
        <f t="shared" si="0"/>
        <v>22062</v>
      </c>
      <c r="F20" s="29"/>
      <c r="G20" s="29">
        <v>2092</v>
      </c>
      <c r="H20" s="29">
        <v>2092</v>
      </c>
      <c r="I20" s="53">
        <f t="shared" si="1"/>
        <v>4184</v>
      </c>
      <c r="J20" s="30"/>
      <c r="K20" s="30">
        <f t="shared" si="2"/>
        <v>13123</v>
      </c>
      <c r="L20" s="30">
        <f t="shared" si="3"/>
        <v>13123</v>
      </c>
      <c r="M20" s="31">
        <f t="shared" si="4"/>
        <v>26246</v>
      </c>
    </row>
    <row r="21" spans="1:13" ht="13" x14ac:dyDescent="0.3">
      <c r="A21" s="32" t="s">
        <v>32</v>
      </c>
      <c r="B21" s="33" t="s">
        <v>33</v>
      </c>
      <c r="C21" s="26">
        <v>6462</v>
      </c>
      <c r="D21" s="27">
        <v>6462</v>
      </c>
      <c r="E21" s="28">
        <f t="shared" si="0"/>
        <v>12924</v>
      </c>
      <c r="F21" s="29"/>
      <c r="G21" s="29">
        <v>2408</v>
      </c>
      <c r="H21" s="29">
        <v>2408</v>
      </c>
      <c r="I21" s="53">
        <f t="shared" si="1"/>
        <v>4816</v>
      </c>
      <c r="J21" s="30"/>
      <c r="K21" s="30">
        <f t="shared" si="2"/>
        <v>8870</v>
      </c>
      <c r="L21" s="30">
        <f t="shared" si="3"/>
        <v>8870</v>
      </c>
      <c r="M21" s="31">
        <f t="shared" si="4"/>
        <v>17740</v>
      </c>
    </row>
    <row r="22" spans="1:13" ht="13" x14ac:dyDescent="0.3">
      <c r="A22" s="32" t="s">
        <v>34</v>
      </c>
      <c r="B22" s="33" t="s">
        <v>35</v>
      </c>
      <c r="C22" s="26">
        <v>66148</v>
      </c>
      <c r="D22" s="27">
        <v>66148</v>
      </c>
      <c r="E22" s="28">
        <f t="shared" si="0"/>
        <v>132296</v>
      </c>
      <c r="F22" s="29"/>
      <c r="G22" s="29">
        <v>-9922</v>
      </c>
      <c r="H22" s="29">
        <v>-9922</v>
      </c>
      <c r="I22" s="52">
        <f t="shared" si="1"/>
        <v>-19844</v>
      </c>
      <c r="J22" s="30"/>
      <c r="K22" s="30">
        <f t="shared" si="2"/>
        <v>56226</v>
      </c>
      <c r="L22" s="30">
        <f t="shared" si="3"/>
        <v>56226</v>
      </c>
      <c r="M22" s="31">
        <f>E22+I22</f>
        <v>112452</v>
      </c>
    </row>
    <row r="23" spans="1:13" ht="13" x14ac:dyDescent="0.3">
      <c r="A23" s="32" t="s">
        <v>36</v>
      </c>
      <c r="B23" s="33" t="s">
        <v>37</v>
      </c>
      <c r="C23" s="26">
        <v>380</v>
      </c>
      <c r="D23" s="27">
        <v>380</v>
      </c>
      <c r="E23" s="28">
        <f t="shared" si="0"/>
        <v>760</v>
      </c>
      <c r="F23" s="29"/>
      <c r="G23" s="29">
        <v>2224</v>
      </c>
      <c r="H23" s="29">
        <v>2224</v>
      </c>
      <c r="I23" s="53">
        <f t="shared" si="1"/>
        <v>4448</v>
      </c>
      <c r="J23" s="30"/>
      <c r="K23" s="30">
        <f t="shared" si="2"/>
        <v>2604</v>
      </c>
      <c r="L23" s="30">
        <f t="shared" si="3"/>
        <v>2604</v>
      </c>
      <c r="M23" s="31">
        <f t="shared" si="4"/>
        <v>5208</v>
      </c>
    </row>
    <row r="24" spans="1:13" ht="13" x14ac:dyDescent="0.3">
      <c r="A24" s="32" t="s">
        <v>38</v>
      </c>
      <c r="B24" s="33" t="s">
        <v>39</v>
      </c>
      <c r="C24" s="26">
        <v>20658</v>
      </c>
      <c r="D24" s="27">
        <v>20658</v>
      </c>
      <c r="E24" s="28">
        <f t="shared" si="0"/>
        <v>41316</v>
      </c>
      <c r="F24" s="29"/>
      <c r="G24" s="29">
        <v>3049</v>
      </c>
      <c r="H24" s="29">
        <v>3049</v>
      </c>
      <c r="I24" s="53">
        <f t="shared" si="1"/>
        <v>6098</v>
      </c>
      <c r="J24" s="30"/>
      <c r="K24" s="30">
        <f t="shared" si="2"/>
        <v>23707</v>
      </c>
      <c r="L24" s="30">
        <f t="shared" si="3"/>
        <v>23707</v>
      </c>
      <c r="M24" s="31">
        <f t="shared" si="4"/>
        <v>47414</v>
      </c>
    </row>
    <row r="25" spans="1:13" ht="13" x14ac:dyDescent="0.3">
      <c r="A25" s="32" t="s">
        <v>40</v>
      </c>
      <c r="B25" s="33" t="s">
        <v>41</v>
      </c>
      <c r="C25" s="26">
        <v>3541</v>
      </c>
      <c r="D25" s="27">
        <v>3541</v>
      </c>
      <c r="E25" s="28">
        <f t="shared" si="0"/>
        <v>7082</v>
      </c>
      <c r="F25" s="29"/>
      <c r="G25" s="29">
        <v>2534</v>
      </c>
      <c r="H25" s="29">
        <v>2534</v>
      </c>
      <c r="I25" s="53">
        <f t="shared" si="1"/>
        <v>5068</v>
      </c>
      <c r="J25" s="30"/>
      <c r="K25" s="30">
        <f t="shared" si="2"/>
        <v>6075</v>
      </c>
      <c r="L25" s="30">
        <f t="shared" si="3"/>
        <v>6075</v>
      </c>
      <c r="M25" s="31">
        <f t="shared" si="4"/>
        <v>12150</v>
      </c>
    </row>
    <row r="26" spans="1:13" ht="13" x14ac:dyDescent="0.3">
      <c r="A26" s="32" t="s">
        <v>42</v>
      </c>
      <c r="B26" s="33" t="s">
        <v>43</v>
      </c>
      <c r="C26" s="26">
        <v>129306</v>
      </c>
      <c r="D26" s="27">
        <v>129306</v>
      </c>
      <c r="E26" s="28">
        <f t="shared" si="0"/>
        <v>258612</v>
      </c>
      <c r="F26" s="29"/>
      <c r="G26" s="29">
        <v>-19396</v>
      </c>
      <c r="H26" s="29">
        <v>-19396</v>
      </c>
      <c r="I26" s="53">
        <f t="shared" si="1"/>
        <v>-38792</v>
      </c>
      <c r="J26" s="30"/>
      <c r="K26" s="30">
        <f t="shared" si="2"/>
        <v>109910</v>
      </c>
      <c r="L26" s="30">
        <f t="shared" si="3"/>
        <v>109910</v>
      </c>
      <c r="M26" s="31">
        <f t="shared" si="4"/>
        <v>219820</v>
      </c>
    </row>
    <row r="27" spans="1:13" ht="13" x14ac:dyDescent="0.3">
      <c r="A27" s="32" t="s">
        <v>44</v>
      </c>
      <c r="B27" s="33" t="s">
        <v>45</v>
      </c>
      <c r="C27" s="26">
        <v>18272</v>
      </c>
      <c r="D27" s="27">
        <v>18272</v>
      </c>
      <c r="E27" s="28">
        <f t="shared" si="0"/>
        <v>36544</v>
      </c>
      <c r="F27" s="29"/>
      <c r="G27" s="29">
        <v>1317</v>
      </c>
      <c r="H27" s="29">
        <v>1317</v>
      </c>
      <c r="I27" s="53">
        <f t="shared" si="1"/>
        <v>2634</v>
      </c>
      <c r="J27" s="30"/>
      <c r="K27" s="30">
        <f t="shared" si="2"/>
        <v>19589</v>
      </c>
      <c r="L27" s="30">
        <f t="shared" si="3"/>
        <v>19589</v>
      </c>
      <c r="M27" s="31">
        <f t="shared" si="4"/>
        <v>39178</v>
      </c>
    </row>
    <row r="28" spans="1:13" ht="13" x14ac:dyDescent="0.3">
      <c r="A28" s="32" t="s">
        <v>46</v>
      </c>
      <c r="B28" s="33" t="s">
        <v>47</v>
      </c>
      <c r="C28" s="26">
        <v>17352</v>
      </c>
      <c r="D28" s="27">
        <v>17352</v>
      </c>
      <c r="E28" s="28">
        <f t="shared" si="0"/>
        <v>34704</v>
      </c>
      <c r="F28" s="29"/>
      <c r="G28" s="29">
        <v>5249</v>
      </c>
      <c r="H28" s="29">
        <v>5249</v>
      </c>
      <c r="I28" s="53">
        <f t="shared" si="1"/>
        <v>10498</v>
      </c>
      <c r="J28" s="30"/>
      <c r="K28" s="30">
        <f t="shared" si="2"/>
        <v>22601</v>
      </c>
      <c r="L28" s="30">
        <f t="shared" si="3"/>
        <v>22601</v>
      </c>
      <c r="M28" s="31">
        <f t="shared" si="4"/>
        <v>45202</v>
      </c>
    </row>
    <row r="29" spans="1:13" ht="13" x14ac:dyDescent="0.3">
      <c r="A29" s="32" t="s">
        <v>48</v>
      </c>
      <c r="B29" s="33" t="s">
        <v>49</v>
      </c>
      <c r="C29" s="26">
        <v>22011</v>
      </c>
      <c r="D29" s="27">
        <v>22011</v>
      </c>
      <c r="E29" s="28">
        <f t="shared" si="0"/>
        <v>44022</v>
      </c>
      <c r="F29" s="29"/>
      <c r="G29" s="29">
        <v>2508</v>
      </c>
      <c r="H29" s="29">
        <v>2508</v>
      </c>
      <c r="I29" s="53">
        <f t="shared" si="1"/>
        <v>5016</v>
      </c>
      <c r="J29" s="30"/>
      <c r="K29" s="30">
        <f t="shared" si="2"/>
        <v>24519</v>
      </c>
      <c r="L29" s="30">
        <f t="shared" si="3"/>
        <v>24519</v>
      </c>
      <c r="M29" s="31">
        <f t="shared" si="4"/>
        <v>49038</v>
      </c>
    </row>
    <row r="30" spans="1:13" ht="13" x14ac:dyDescent="0.3">
      <c r="A30" s="32" t="s">
        <v>50</v>
      </c>
      <c r="B30" s="33" t="s">
        <v>51</v>
      </c>
      <c r="C30" s="26">
        <v>50545</v>
      </c>
      <c r="D30" s="27">
        <v>50545</v>
      </c>
      <c r="E30" s="28">
        <f t="shared" si="0"/>
        <v>101090</v>
      </c>
      <c r="F30" s="29"/>
      <c r="G30" s="29">
        <v>7495</v>
      </c>
      <c r="H30" s="29">
        <v>7495</v>
      </c>
      <c r="I30" s="53">
        <f t="shared" si="1"/>
        <v>14990</v>
      </c>
      <c r="J30" s="30"/>
      <c r="K30" s="30">
        <f t="shared" si="2"/>
        <v>58040</v>
      </c>
      <c r="L30" s="30">
        <f t="shared" si="3"/>
        <v>58040</v>
      </c>
      <c r="M30" s="31">
        <f t="shared" si="4"/>
        <v>116080</v>
      </c>
    </row>
    <row r="31" spans="1:13" ht="13" x14ac:dyDescent="0.3">
      <c r="A31" s="32" t="s">
        <v>52</v>
      </c>
      <c r="B31" s="33" t="s">
        <v>53</v>
      </c>
      <c r="C31" s="26">
        <v>57670</v>
      </c>
      <c r="D31" s="27">
        <v>57670</v>
      </c>
      <c r="E31" s="28">
        <f t="shared" si="0"/>
        <v>115340</v>
      </c>
      <c r="F31" s="29"/>
      <c r="G31" s="29">
        <v>8335</v>
      </c>
      <c r="H31" s="29">
        <v>8335</v>
      </c>
      <c r="I31" s="53">
        <f t="shared" si="1"/>
        <v>16670</v>
      </c>
      <c r="J31" s="30"/>
      <c r="K31" s="30">
        <f t="shared" si="2"/>
        <v>66005</v>
      </c>
      <c r="L31" s="30">
        <f t="shared" si="3"/>
        <v>66005</v>
      </c>
      <c r="M31" s="31">
        <f t="shared" si="4"/>
        <v>132010</v>
      </c>
    </row>
    <row r="32" spans="1:13" ht="13" x14ac:dyDescent="0.3">
      <c r="A32" s="32" t="s">
        <v>54</v>
      </c>
      <c r="B32" s="33" t="s">
        <v>55</v>
      </c>
      <c r="C32" s="26">
        <v>66734</v>
      </c>
      <c r="D32" s="27">
        <v>66734</v>
      </c>
      <c r="E32" s="28">
        <f t="shared" si="0"/>
        <v>133468</v>
      </c>
      <c r="F32" s="29"/>
      <c r="G32" s="29">
        <v>-10010</v>
      </c>
      <c r="H32" s="29">
        <v>-10010</v>
      </c>
      <c r="I32" s="53">
        <f t="shared" si="1"/>
        <v>-20020</v>
      </c>
      <c r="J32" s="30"/>
      <c r="K32" s="30">
        <f t="shared" si="2"/>
        <v>56724</v>
      </c>
      <c r="L32" s="30">
        <f t="shared" si="3"/>
        <v>56724</v>
      </c>
      <c r="M32" s="31">
        <f t="shared" si="4"/>
        <v>113448</v>
      </c>
    </row>
    <row r="33" spans="1:13" ht="13" x14ac:dyDescent="0.3">
      <c r="A33" s="32" t="s">
        <v>56</v>
      </c>
      <c r="B33" s="33" t="s">
        <v>57</v>
      </c>
      <c r="C33" s="26">
        <v>28504</v>
      </c>
      <c r="D33" s="27">
        <v>28504</v>
      </c>
      <c r="E33" s="28">
        <f t="shared" si="0"/>
        <v>57008</v>
      </c>
      <c r="F33" s="29"/>
      <c r="G33" s="29">
        <v>11441</v>
      </c>
      <c r="H33" s="29">
        <v>11441</v>
      </c>
      <c r="I33" s="53">
        <f t="shared" si="1"/>
        <v>22882</v>
      </c>
      <c r="J33" s="30"/>
      <c r="K33" s="30">
        <f t="shared" si="2"/>
        <v>39945</v>
      </c>
      <c r="L33" s="30">
        <f t="shared" si="3"/>
        <v>39945</v>
      </c>
      <c r="M33" s="31">
        <f t="shared" si="4"/>
        <v>79890</v>
      </c>
    </row>
    <row r="34" spans="1:13" ht="13" x14ac:dyDescent="0.3">
      <c r="A34" s="32" t="s">
        <v>58</v>
      </c>
      <c r="B34" s="33" t="s">
        <v>59</v>
      </c>
      <c r="C34" s="26">
        <v>53317</v>
      </c>
      <c r="D34" s="27">
        <v>53317</v>
      </c>
      <c r="E34" s="28">
        <f t="shared" si="0"/>
        <v>106634</v>
      </c>
      <c r="F34" s="29"/>
      <c r="G34" s="29">
        <v>8602</v>
      </c>
      <c r="H34" s="29">
        <v>8602</v>
      </c>
      <c r="I34" s="53">
        <f t="shared" si="1"/>
        <v>17204</v>
      </c>
      <c r="J34" s="30"/>
      <c r="K34" s="30">
        <f t="shared" si="2"/>
        <v>61919</v>
      </c>
      <c r="L34" s="30">
        <f t="shared" si="3"/>
        <v>61919</v>
      </c>
      <c r="M34" s="31">
        <f t="shared" si="4"/>
        <v>123838</v>
      </c>
    </row>
    <row r="35" spans="1:13" ht="13" x14ac:dyDescent="0.3">
      <c r="A35" s="32" t="s">
        <v>60</v>
      </c>
      <c r="B35" s="33" t="s">
        <v>61</v>
      </c>
      <c r="C35" s="26">
        <v>68409</v>
      </c>
      <c r="D35" s="27">
        <v>68409</v>
      </c>
      <c r="E35" s="28">
        <f t="shared" si="0"/>
        <v>136818</v>
      </c>
      <c r="F35" s="29"/>
      <c r="G35" s="29">
        <v>-4134</v>
      </c>
      <c r="H35" s="29">
        <v>-4134</v>
      </c>
      <c r="I35" s="53">
        <f t="shared" si="1"/>
        <v>-8268</v>
      </c>
      <c r="J35" s="30"/>
      <c r="K35" s="30">
        <f t="shared" si="2"/>
        <v>64275</v>
      </c>
      <c r="L35" s="30">
        <f t="shared" si="3"/>
        <v>64275</v>
      </c>
      <c r="M35" s="31">
        <f t="shared" si="4"/>
        <v>128550</v>
      </c>
    </row>
    <row r="36" spans="1:13" ht="13" x14ac:dyDescent="0.3">
      <c r="A36" s="32" t="s">
        <v>62</v>
      </c>
      <c r="B36" s="33" t="s">
        <v>63</v>
      </c>
      <c r="C36" s="26">
        <v>344542</v>
      </c>
      <c r="D36" s="27">
        <v>344542</v>
      </c>
      <c r="E36" s="28">
        <f t="shared" si="0"/>
        <v>689084</v>
      </c>
      <c r="F36" s="29"/>
      <c r="G36" s="29">
        <v>-13860</v>
      </c>
      <c r="H36" s="29">
        <v>-13860</v>
      </c>
      <c r="I36" s="53">
        <f t="shared" si="1"/>
        <v>-27720</v>
      </c>
      <c r="J36" s="30"/>
      <c r="K36" s="30">
        <f t="shared" si="2"/>
        <v>330682</v>
      </c>
      <c r="L36" s="30">
        <f t="shared" si="3"/>
        <v>330682</v>
      </c>
      <c r="M36" s="31">
        <f t="shared" si="4"/>
        <v>661364</v>
      </c>
    </row>
    <row r="37" spans="1:13" ht="13" x14ac:dyDescent="0.3">
      <c r="A37" s="32" t="s">
        <v>64</v>
      </c>
      <c r="B37" s="33" t="s">
        <v>65</v>
      </c>
      <c r="C37" s="26">
        <v>114398</v>
      </c>
      <c r="D37" s="27">
        <v>114398</v>
      </c>
      <c r="E37" s="28">
        <f t="shared" si="0"/>
        <v>228796</v>
      </c>
      <c r="F37" s="29"/>
      <c r="G37" s="29">
        <v>-17160</v>
      </c>
      <c r="H37" s="29">
        <v>-17160</v>
      </c>
      <c r="I37" s="53">
        <f t="shared" si="1"/>
        <v>-34320</v>
      </c>
      <c r="J37" s="30"/>
      <c r="K37" s="30">
        <f t="shared" si="2"/>
        <v>97238</v>
      </c>
      <c r="L37" s="30">
        <f t="shared" si="3"/>
        <v>97238</v>
      </c>
      <c r="M37" s="31">
        <f t="shared" si="4"/>
        <v>194476</v>
      </c>
    </row>
    <row r="38" spans="1:13" ht="13" x14ac:dyDescent="0.3">
      <c r="A38" s="32" t="s">
        <v>66</v>
      </c>
      <c r="B38" s="33" t="s">
        <v>67</v>
      </c>
      <c r="C38" s="26">
        <v>74267</v>
      </c>
      <c r="D38" s="27">
        <v>74267</v>
      </c>
      <c r="E38" s="28">
        <f t="shared" si="0"/>
        <v>148534</v>
      </c>
      <c r="F38" s="29"/>
      <c r="G38" s="29">
        <v>-11140</v>
      </c>
      <c r="H38" s="29">
        <v>-11140</v>
      </c>
      <c r="I38" s="53">
        <f t="shared" si="1"/>
        <v>-22280</v>
      </c>
      <c r="J38" s="30"/>
      <c r="K38" s="30">
        <f t="shared" si="2"/>
        <v>63127</v>
      </c>
      <c r="L38" s="30">
        <f t="shared" si="3"/>
        <v>63127</v>
      </c>
      <c r="M38" s="31">
        <f t="shared" si="4"/>
        <v>126254</v>
      </c>
    </row>
    <row r="39" spans="1:13" ht="13" x14ac:dyDescent="0.3">
      <c r="A39" s="32" t="s">
        <v>68</v>
      </c>
      <c r="B39" s="33" t="s">
        <v>69</v>
      </c>
      <c r="C39" s="26">
        <v>7068</v>
      </c>
      <c r="D39" s="27">
        <v>7068</v>
      </c>
      <c r="E39" s="28">
        <f t="shared" si="0"/>
        <v>14136</v>
      </c>
      <c r="F39" s="29"/>
      <c r="G39" s="29">
        <v>4813</v>
      </c>
      <c r="H39" s="29">
        <v>4813</v>
      </c>
      <c r="I39" s="53">
        <f t="shared" si="1"/>
        <v>9626</v>
      </c>
      <c r="J39" s="30"/>
      <c r="K39" s="30">
        <f t="shared" si="2"/>
        <v>11881</v>
      </c>
      <c r="L39" s="30">
        <f t="shared" si="3"/>
        <v>11881</v>
      </c>
      <c r="M39" s="31">
        <f t="shared" si="4"/>
        <v>23762</v>
      </c>
    </row>
    <row r="40" spans="1:13" ht="13" x14ac:dyDescent="0.3">
      <c r="A40" s="32" t="s">
        <v>70</v>
      </c>
      <c r="B40" s="33" t="s">
        <v>71</v>
      </c>
      <c r="C40" s="26">
        <v>5638</v>
      </c>
      <c r="D40" s="27">
        <v>5638</v>
      </c>
      <c r="E40" s="28">
        <f t="shared" si="0"/>
        <v>11276</v>
      </c>
      <c r="F40" s="29"/>
      <c r="G40" s="29">
        <v>1928</v>
      </c>
      <c r="H40" s="29">
        <v>1928</v>
      </c>
      <c r="I40" s="53">
        <f t="shared" si="1"/>
        <v>3856</v>
      </c>
      <c r="J40" s="30"/>
      <c r="K40" s="30">
        <f t="shared" si="2"/>
        <v>7566</v>
      </c>
      <c r="L40" s="30">
        <f t="shared" si="3"/>
        <v>7566</v>
      </c>
      <c r="M40" s="31">
        <f t="shared" si="4"/>
        <v>15132</v>
      </c>
    </row>
    <row r="41" spans="1:13" ht="13" x14ac:dyDescent="0.3">
      <c r="A41" s="32" t="s">
        <v>72</v>
      </c>
      <c r="B41" s="33" t="s">
        <v>73</v>
      </c>
      <c r="C41" s="26">
        <v>7671</v>
      </c>
      <c r="D41" s="27">
        <v>7671</v>
      </c>
      <c r="E41" s="28">
        <f t="shared" si="0"/>
        <v>15342</v>
      </c>
      <c r="F41" s="29"/>
      <c r="G41" s="29">
        <v>5044</v>
      </c>
      <c r="H41" s="29">
        <v>5044</v>
      </c>
      <c r="I41" s="53">
        <f t="shared" si="1"/>
        <v>10088</v>
      </c>
      <c r="J41" s="30"/>
      <c r="K41" s="30">
        <f t="shared" si="2"/>
        <v>12715</v>
      </c>
      <c r="L41" s="30">
        <f t="shared" si="3"/>
        <v>12715</v>
      </c>
      <c r="M41" s="31">
        <f t="shared" si="4"/>
        <v>25430</v>
      </c>
    </row>
    <row r="42" spans="1:13" ht="13" x14ac:dyDescent="0.3">
      <c r="A42" s="32" t="s">
        <v>74</v>
      </c>
      <c r="B42" s="33" t="s">
        <v>75</v>
      </c>
      <c r="C42" s="26">
        <v>12439</v>
      </c>
      <c r="D42" s="27">
        <v>12439</v>
      </c>
      <c r="E42" s="28">
        <f t="shared" si="0"/>
        <v>24878</v>
      </c>
      <c r="F42" s="29"/>
      <c r="G42" s="29">
        <v>6928</v>
      </c>
      <c r="H42" s="29">
        <v>6928</v>
      </c>
      <c r="I42" s="53">
        <f t="shared" si="1"/>
        <v>13856</v>
      </c>
      <c r="J42" s="30"/>
      <c r="K42" s="30">
        <f t="shared" si="2"/>
        <v>19367</v>
      </c>
      <c r="L42" s="30">
        <f t="shared" si="3"/>
        <v>19367</v>
      </c>
      <c r="M42" s="31">
        <f t="shared" si="4"/>
        <v>38734</v>
      </c>
    </row>
    <row r="43" spans="1:13" ht="13" x14ac:dyDescent="0.3">
      <c r="A43" s="32" t="s">
        <v>76</v>
      </c>
      <c r="B43" s="33" t="s">
        <v>77</v>
      </c>
      <c r="C43" s="26">
        <v>65323</v>
      </c>
      <c r="D43" s="27">
        <v>65323</v>
      </c>
      <c r="E43" s="28">
        <f t="shared" si="0"/>
        <v>130646</v>
      </c>
      <c r="F43" s="29"/>
      <c r="G43" s="29">
        <v>-9798</v>
      </c>
      <c r="H43" s="29">
        <v>-9798</v>
      </c>
      <c r="I43" s="53">
        <f t="shared" si="1"/>
        <v>-19596</v>
      </c>
      <c r="J43" s="30"/>
      <c r="K43" s="30">
        <f t="shared" si="2"/>
        <v>55525</v>
      </c>
      <c r="L43" s="30">
        <f t="shared" si="3"/>
        <v>55525</v>
      </c>
      <c r="M43" s="31">
        <f t="shared" si="4"/>
        <v>111050</v>
      </c>
    </row>
    <row r="44" spans="1:13" ht="13" x14ac:dyDescent="0.3">
      <c r="A44" s="32" t="s">
        <v>78</v>
      </c>
      <c r="B44" s="33" t="s">
        <v>79</v>
      </c>
      <c r="C44" s="26">
        <v>2344</v>
      </c>
      <c r="D44" s="27">
        <v>2344</v>
      </c>
      <c r="E44" s="28">
        <f t="shared" si="0"/>
        <v>4688</v>
      </c>
      <c r="F44" s="29"/>
      <c r="G44" s="29">
        <v>1759</v>
      </c>
      <c r="H44" s="29">
        <v>1759</v>
      </c>
      <c r="I44" s="53">
        <f t="shared" si="1"/>
        <v>3518</v>
      </c>
      <c r="J44" s="30"/>
      <c r="K44" s="30">
        <f t="shared" si="2"/>
        <v>4103</v>
      </c>
      <c r="L44" s="30">
        <f t="shared" si="3"/>
        <v>4103</v>
      </c>
      <c r="M44" s="31">
        <f t="shared" si="4"/>
        <v>8206</v>
      </c>
    </row>
    <row r="45" spans="1:13" ht="13" x14ac:dyDescent="0.3">
      <c r="A45" s="32" t="s">
        <v>80</v>
      </c>
      <c r="B45" s="33" t="s">
        <v>81</v>
      </c>
      <c r="C45" s="26">
        <v>46431</v>
      </c>
      <c r="D45" s="27">
        <v>46431</v>
      </c>
      <c r="E45" s="28">
        <f t="shared" si="0"/>
        <v>92862</v>
      </c>
      <c r="F45" s="29"/>
      <c r="G45" s="29">
        <v>-6966</v>
      </c>
      <c r="H45" s="29">
        <v>-6966</v>
      </c>
      <c r="I45" s="53">
        <f t="shared" si="1"/>
        <v>-13932</v>
      </c>
      <c r="J45" s="30"/>
      <c r="K45" s="30">
        <f t="shared" si="2"/>
        <v>39465</v>
      </c>
      <c r="L45" s="30">
        <f t="shared" si="3"/>
        <v>39465</v>
      </c>
      <c r="M45" s="31">
        <f t="shared" si="4"/>
        <v>78930</v>
      </c>
    </row>
    <row r="46" spans="1:13" ht="13" x14ac:dyDescent="0.3">
      <c r="A46" s="32" t="s">
        <v>82</v>
      </c>
      <c r="B46" s="33" t="s">
        <v>83</v>
      </c>
      <c r="C46" s="26">
        <v>14340</v>
      </c>
      <c r="D46" s="27">
        <v>14340</v>
      </c>
      <c r="E46" s="28">
        <f t="shared" si="0"/>
        <v>28680</v>
      </c>
      <c r="F46" s="29"/>
      <c r="G46" s="29">
        <v>2556</v>
      </c>
      <c r="H46" s="29">
        <v>2556</v>
      </c>
      <c r="I46" s="53">
        <f t="shared" si="1"/>
        <v>5112</v>
      </c>
      <c r="J46" s="30"/>
      <c r="K46" s="30">
        <f t="shared" si="2"/>
        <v>16896</v>
      </c>
      <c r="L46" s="30">
        <f t="shared" si="3"/>
        <v>16896</v>
      </c>
      <c r="M46" s="31">
        <f t="shared" si="4"/>
        <v>33792</v>
      </c>
    </row>
    <row r="47" spans="1:13" ht="13" x14ac:dyDescent="0.3">
      <c r="A47" s="32" t="s">
        <v>84</v>
      </c>
      <c r="B47" s="33" t="s">
        <v>85</v>
      </c>
      <c r="C47" s="26">
        <v>14027</v>
      </c>
      <c r="D47" s="27">
        <v>14027</v>
      </c>
      <c r="E47" s="28">
        <f t="shared" si="0"/>
        <v>28054</v>
      </c>
      <c r="F47" s="29"/>
      <c r="G47" s="29">
        <v>-2103</v>
      </c>
      <c r="H47" s="29">
        <v>-2103</v>
      </c>
      <c r="I47" s="53">
        <f t="shared" si="1"/>
        <v>-4206</v>
      </c>
      <c r="J47" s="30"/>
      <c r="K47" s="30">
        <f t="shared" si="2"/>
        <v>11924</v>
      </c>
      <c r="L47" s="30">
        <f t="shared" si="3"/>
        <v>11924</v>
      </c>
      <c r="M47" s="31">
        <f t="shared" si="4"/>
        <v>23848</v>
      </c>
    </row>
    <row r="48" spans="1:13" ht="13" x14ac:dyDescent="0.3">
      <c r="A48" s="32" t="s">
        <v>86</v>
      </c>
      <c r="B48" s="33" t="s">
        <v>87</v>
      </c>
      <c r="C48" s="26">
        <v>551</v>
      </c>
      <c r="D48" s="27">
        <v>551</v>
      </c>
      <c r="E48" s="28">
        <f t="shared" si="0"/>
        <v>1102</v>
      </c>
      <c r="F48" s="29"/>
      <c r="G48" s="29">
        <v>1570</v>
      </c>
      <c r="H48" s="29">
        <v>1570</v>
      </c>
      <c r="I48" s="53">
        <f t="shared" si="1"/>
        <v>3140</v>
      </c>
      <c r="J48" s="30"/>
      <c r="K48" s="30">
        <f t="shared" si="2"/>
        <v>2121</v>
      </c>
      <c r="L48" s="30">
        <f t="shared" si="3"/>
        <v>2121</v>
      </c>
      <c r="M48" s="31">
        <f t="shared" si="4"/>
        <v>4242</v>
      </c>
    </row>
    <row r="49" spans="1:16" ht="13" x14ac:dyDescent="0.3">
      <c r="A49" s="32" t="s">
        <v>88</v>
      </c>
      <c r="B49" s="33" t="s">
        <v>89</v>
      </c>
      <c r="C49" s="26">
        <v>6260</v>
      </c>
      <c r="D49" s="27">
        <v>6260</v>
      </c>
      <c r="E49" s="28">
        <f t="shared" si="0"/>
        <v>12520</v>
      </c>
      <c r="F49" s="29"/>
      <c r="G49" s="29">
        <v>1638</v>
      </c>
      <c r="H49" s="29">
        <v>1638</v>
      </c>
      <c r="I49" s="53">
        <f t="shared" si="1"/>
        <v>3276</v>
      </c>
      <c r="J49" s="30"/>
      <c r="K49" s="30">
        <f t="shared" si="2"/>
        <v>7898</v>
      </c>
      <c r="L49" s="30">
        <f t="shared" si="3"/>
        <v>7898</v>
      </c>
      <c r="M49" s="31">
        <f t="shared" si="4"/>
        <v>15796</v>
      </c>
    </row>
    <row r="50" spans="1:16" ht="13" x14ac:dyDescent="0.3">
      <c r="A50" s="32" t="s">
        <v>90</v>
      </c>
      <c r="B50" s="33" t="s">
        <v>91</v>
      </c>
      <c r="C50" s="26">
        <v>10480</v>
      </c>
      <c r="D50" s="27">
        <v>10480</v>
      </c>
      <c r="E50" s="28">
        <f t="shared" si="0"/>
        <v>20960</v>
      </c>
      <c r="F50" s="29"/>
      <c r="G50" s="29">
        <v>2237</v>
      </c>
      <c r="H50" s="29">
        <v>2237</v>
      </c>
      <c r="I50" s="53">
        <f t="shared" si="1"/>
        <v>4474</v>
      </c>
      <c r="J50" s="30"/>
      <c r="K50" s="30">
        <f t="shared" si="2"/>
        <v>12717</v>
      </c>
      <c r="L50" s="30">
        <f t="shared" si="3"/>
        <v>12717</v>
      </c>
      <c r="M50" s="31">
        <f t="shared" si="4"/>
        <v>25434</v>
      </c>
    </row>
    <row r="51" spans="1:16" ht="13" x14ac:dyDescent="0.3">
      <c r="A51" s="32" t="s">
        <v>92</v>
      </c>
      <c r="B51" s="33" t="s">
        <v>93</v>
      </c>
      <c r="C51" s="26">
        <v>8857</v>
      </c>
      <c r="D51" s="27">
        <v>8857</v>
      </c>
      <c r="E51" s="28">
        <f t="shared" si="0"/>
        <v>17714</v>
      </c>
      <c r="F51" s="29"/>
      <c r="G51" s="29">
        <v>2308</v>
      </c>
      <c r="H51" s="29">
        <v>2308</v>
      </c>
      <c r="I51" s="53">
        <f t="shared" si="1"/>
        <v>4616</v>
      </c>
      <c r="J51" s="30"/>
      <c r="K51" s="30">
        <f t="shared" si="2"/>
        <v>11165</v>
      </c>
      <c r="L51" s="30">
        <f t="shared" si="3"/>
        <v>11165</v>
      </c>
      <c r="M51" s="31">
        <f t="shared" si="4"/>
        <v>22330</v>
      </c>
    </row>
    <row r="52" spans="1:16" ht="13" x14ac:dyDescent="0.3">
      <c r="A52" s="32" t="s">
        <v>94</v>
      </c>
      <c r="B52" s="33" t="s">
        <v>95</v>
      </c>
      <c r="C52" s="26">
        <v>16442</v>
      </c>
      <c r="D52" s="27">
        <v>16442</v>
      </c>
      <c r="E52" s="28">
        <f t="shared" si="0"/>
        <v>32884</v>
      </c>
      <c r="F52" s="29"/>
      <c r="G52" s="29">
        <v>2869</v>
      </c>
      <c r="H52" s="29">
        <v>2869</v>
      </c>
      <c r="I52" s="53">
        <f t="shared" si="1"/>
        <v>5738</v>
      </c>
      <c r="J52" s="30"/>
      <c r="K52" s="30">
        <f t="shared" si="2"/>
        <v>19311</v>
      </c>
      <c r="L52" s="30">
        <f t="shared" si="3"/>
        <v>19311</v>
      </c>
      <c r="M52" s="31">
        <f t="shared" si="4"/>
        <v>38622</v>
      </c>
    </row>
    <row r="53" spans="1:16" ht="13" x14ac:dyDescent="0.3">
      <c r="A53" s="32" t="s">
        <v>96</v>
      </c>
      <c r="B53" s="33" t="s">
        <v>97</v>
      </c>
      <c r="C53" s="26">
        <v>36899</v>
      </c>
      <c r="D53" s="27">
        <v>36899</v>
      </c>
      <c r="E53" s="28">
        <f t="shared" si="0"/>
        <v>73798</v>
      </c>
      <c r="F53" s="29"/>
      <c r="G53" s="29">
        <v>-5535</v>
      </c>
      <c r="H53" s="29">
        <v>-5535</v>
      </c>
      <c r="I53" s="53">
        <f t="shared" si="1"/>
        <v>-11070</v>
      </c>
      <c r="J53" s="30"/>
      <c r="K53" s="30">
        <f t="shared" si="2"/>
        <v>31364</v>
      </c>
      <c r="L53" s="30">
        <f t="shared" si="3"/>
        <v>31364</v>
      </c>
      <c r="M53" s="31">
        <f t="shared" si="4"/>
        <v>62728</v>
      </c>
    </row>
    <row r="54" spans="1:16" ht="13" x14ac:dyDescent="0.3">
      <c r="A54" s="32" t="s">
        <v>98</v>
      </c>
      <c r="B54" s="33" t="s">
        <v>99</v>
      </c>
      <c r="C54" s="26">
        <v>10068</v>
      </c>
      <c r="D54" s="27">
        <v>10068</v>
      </c>
      <c r="E54" s="28">
        <f t="shared" si="0"/>
        <v>20136</v>
      </c>
      <c r="F54" s="29"/>
      <c r="G54" s="29">
        <v>-1154</v>
      </c>
      <c r="H54" s="29">
        <v>-1154</v>
      </c>
      <c r="I54" s="53">
        <f t="shared" si="1"/>
        <v>-2308</v>
      </c>
      <c r="J54" s="30"/>
      <c r="K54" s="30">
        <f t="shared" si="2"/>
        <v>8914</v>
      </c>
      <c r="L54" s="30">
        <f t="shared" si="3"/>
        <v>8914</v>
      </c>
      <c r="M54" s="31">
        <f t="shared" si="4"/>
        <v>17828</v>
      </c>
    </row>
    <row r="55" spans="1:16" ht="13" x14ac:dyDescent="0.3">
      <c r="A55" s="32" t="s">
        <v>100</v>
      </c>
      <c r="B55" s="33" t="s">
        <v>101</v>
      </c>
      <c r="C55" s="26">
        <v>16740</v>
      </c>
      <c r="D55" s="27">
        <v>16740</v>
      </c>
      <c r="E55" s="28">
        <f t="shared" si="0"/>
        <v>33480</v>
      </c>
      <c r="F55" s="29"/>
      <c r="G55" s="29">
        <v>3789</v>
      </c>
      <c r="H55" s="29">
        <v>3789</v>
      </c>
      <c r="I55" s="53">
        <f t="shared" si="1"/>
        <v>7578</v>
      </c>
      <c r="J55" s="30"/>
      <c r="K55" s="30">
        <f t="shared" si="2"/>
        <v>20529</v>
      </c>
      <c r="L55" s="30">
        <f t="shared" si="3"/>
        <v>20529</v>
      </c>
      <c r="M55" s="31">
        <f t="shared" si="4"/>
        <v>41058</v>
      </c>
    </row>
    <row r="56" spans="1:16" ht="13" x14ac:dyDescent="0.3">
      <c r="A56" s="32" t="s">
        <v>102</v>
      </c>
      <c r="B56" s="33" t="s">
        <v>103</v>
      </c>
      <c r="C56" s="26">
        <v>15020</v>
      </c>
      <c r="D56" s="27">
        <v>15020</v>
      </c>
      <c r="E56" s="28">
        <f t="shared" si="0"/>
        <v>30040</v>
      </c>
      <c r="F56" s="29"/>
      <c r="G56" s="29">
        <v>-2253</v>
      </c>
      <c r="H56" s="29">
        <v>-2253</v>
      </c>
      <c r="I56" s="53">
        <f t="shared" si="1"/>
        <v>-4506</v>
      </c>
      <c r="J56" s="30"/>
      <c r="K56" s="30">
        <f t="shared" si="2"/>
        <v>12767</v>
      </c>
      <c r="L56" s="30">
        <f t="shared" si="3"/>
        <v>12767</v>
      </c>
      <c r="M56" s="31">
        <f t="shared" si="4"/>
        <v>25534</v>
      </c>
    </row>
    <row r="57" spans="1:16" ht="13" x14ac:dyDescent="0.3">
      <c r="A57" s="32" t="s">
        <v>104</v>
      </c>
      <c r="B57" s="33" t="s">
        <v>105</v>
      </c>
      <c r="C57" s="54">
        <v>10583</v>
      </c>
      <c r="D57" s="55">
        <v>10583</v>
      </c>
      <c r="E57" s="28">
        <f t="shared" si="0"/>
        <v>21166</v>
      </c>
      <c r="F57" s="29"/>
      <c r="G57" s="56">
        <v>1816</v>
      </c>
      <c r="H57" s="56">
        <v>1816</v>
      </c>
      <c r="I57" s="57">
        <f t="shared" si="1"/>
        <v>3632</v>
      </c>
      <c r="J57" s="56"/>
      <c r="K57" s="30">
        <f t="shared" si="2"/>
        <v>12399</v>
      </c>
      <c r="L57" s="30">
        <f t="shared" si="3"/>
        <v>12399</v>
      </c>
      <c r="M57" s="58">
        <f t="shared" si="4"/>
        <v>24798</v>
      </c>
    </row>
    <row r="58" spans="1:16" ht="13.5" thickBot="1" x14ac:dyDescent="0.35">
      <c r="A58" s="59"/>
      <c r="B58" s="60" t="s">
        <v>106</v>
      </c>
      <c r="C58" s="61">
        <f>SUM(C6:C57)</f>
        <v>1928080</v>
      </c>
      <c r="D58" s="61">
        <f>SUM(D6:D57)</f>
        <v>1928080</v>
      </c>
      <c r="E58" s="61">
        <f>SUM(E6:E57)</f>
        <v>3856160</v>
      </c>
      <c r="F58" s="29"/>
      <c r="G58" s="62">
        <f>SUM(G6:G57)</f>
        <v>0</v>
      </c>
      <c r="H58" s="62">
        <f>SUM(H6:H57)</f>
        <v>0</v>
      </c>
      <c r="I58" s="62">
        <f>SUM(I6:I57)</f>
        <v>0</v>
      </c>
      <c r="J58" s="29"/>
      <c r="K58" s="62">
        <f>SUM(K6:K57)</f>
        <v>1928080</v>
      </c>
      <c r="L58" s="62">
        <f>SUM(L6:L57)</f>
        <v>1928080</v>
      </c>
      <c r="M58" s="62">
        <f>SUM(M6:M57)</f>
        <v>3856160</v>
      </c>
      <c r="P58" s="37"/>
    </row>
    <row r="59" spans="1:16" hidden="1" x14ac:dyDescent="0.25">
      <c r="C59" s="64"/>
      <c r="D59" s="64"/>
      <c r="E59" s="65"/>
      <c r="F59" s="66"/>
      <c r="G59" s="66"/>
      <c r="H59" s="66"/>
      <c r="I59" s="66"/>
      <c r="J59" s="66"/>
      <c r="K59" s="66"/>
      <c r="L59" s="66"/>
      <c r="M59" s="66"/>
    </row>
    <row r="60" spans="1:16" hidden="1" x14ac:dyDescent="0.25">
      <c r="C60" s="64"/>
      <c r="D60" s="64"/>
      <c r="E60" s="65"/>
      <c r="F60" s="66"/>
      <c r="G60" s="66"/>
      <c r="H60" s="66"/>
      <c r="I60" s="66"/>
      <c r="J60" s="66"/>
      <c r="K60" s="66"/>
      <c r="L60" s="66"/>
      <c r="M60" s="66"/>
    </row>
    <row r="61" spans="1:16" hidden="1" x14ac:dyDescent="0.25">
      <c r="C61" s="64"/>
      <c r="D61" s="64"/>
      <c r="E61" s="65"/>
      <c r="F61" s="66"/>
      <c r="G61" s="66"/>
      <c r="H61" s="66"/>
      <c r="I61" s="66"/>
      <c r="J61" s="66"/>
      <c r="K61" s="66"/>
      <c r="L61" s="66"/>
      <c r="M61" s="66"/>
    </row>
    <row r="62" spans="1:16" hidden="1" x14ac:dyDescent="0.25">
      <c r="C62" s="64"/>
      <c r="D62" s="64"/>
      <c r="E62" s="65"/>
      <c r="F62" s="66"/>
      <c r="G62" s="66"/>
      <c r="H62" s="66"/>
      <c r="I62" s="66"/>
      <c r="J62" s="66"/>
      <c r="K62" s="66"/>
      <c r="L62" s="66"/>
      <c r="M62" s="66"/>
    </row>
    <row r="63" spans="1:16" hidden="1" x14ac:dyDescent="0.25">
      <c r="C63" s="64"/>
      <c r="D63" s="64"/>
      <c r="E63" s="65"/>
      <c r="F63" s="66"/>
      <c r="G63" s="66"/>
      <c r="H63" s="66"/>
      <c r="I63" s="66"/>
      <c r="J63" s="66"/>
      <c r="K63" s="66"/>
      <c r="L63" s="66"/>
      <c r="M63" s="66"/>
    </row>
    <row r="64" spans="1:16" hidden="1" x14ac:dyDescent="0.25">
      <c r="C64" s="64"/>
      <c r="D64" s="64"/>
      <c r="E64" s="65"/>
      <c r="F64" s="66"/>
      <c r="G64" s="66"/>
      <c r="H64" s="66"/>
      <c r="I64" s="66"/>
      <c r="J64" s="66"/>
      <c r="K64" s="66"/>
      <c r="L64" s="66"/>
      <c r="M64" s="66"/>
    </row>
    <row r="65" spans="1:13" hidden="1" x14ac:dyDescent="0.25">
      <c r="C65" s="64"/>
      <c r="D65" s="64"/>
      <c r="E65" s="65"/>
      <c r="F65" s="66"/>
      <c r="G65" s="66"/>
      <c r="H65" s="66"/>
      <c r="I65" s="66"/>
      <c r="J65" s="66"/>
      <c r="K65" s="66"/>
      <c r="L65" s="66"/>
      <c r="M65" s="66"/>
    </row>
    <row r="66" spans="1:13" hidden="1" x14ac:dyDescent="0.25">
      <c r="C66" s="64"/>
      <c r="D66" s="64"/>
      <c r="E66" s="65"/>
      <c r="F66" s="66"/>
      <c r="G66" s="66"/>
      <c r="H66" s="66"/>
      <c r="I66" s="66"/>
      <c r="J66" s="66"/>
      <c r="K66" s="66"/>
      <c r="L66" s="66"/>
      <c r="M66" s="66"/>
    </row>
    <row r="67" spans="1:13" hidden="1" x14ac:dyDescent="0.25">
      <c r="C67" s="64"/>
      <c r="D67" s="64"/>
      <c r="E67" s="65"/>
      <c r="F67" s="66"/>
      <c r="G67" s="66"/>
      <c r="H67" s="66"/>
      <c r="I67" s="66"/>
      <c r="J67" s="66"/>
      <c r="K67" s="66"/>
      <c r="L67" s="66"/>
      <c r="M67" s="66"/>
    </row>
    <row r="68" spans="1:13" hidden="1" x14ac:dyDescent="0.25">
      <c r="C68" s="64"/>
      <c r="D68" s="64"/>
      <c r="E68" s="65"/>
      <c r="F68" s="66"/>
      <c r="G68" s="66"/>
      <c r="H68" s="66"/>
      <c r="I68" s="66"/>
      <c r="J68" s="66"/>
      <c r="K68" s="66"/>
      <c r="L68" s="66"/>
      <c r="M68" s="66"/>
    </row>
    <row r="69" spans="1:13" hidden="1" x14ac:dyDescent="0.25">
      <c r="C69" s="64"/>
      <c r="D69" s="64"/>
      <c r="E69" s="65"/>
      <c r="F69" s="66"/>
      <c r="G69" s="66"/>
      <c r="H69" s="66"/>
      <c r="I69" s="66"/>
      <c r="J69" s="66"/>
      <c r="K69" s="66"/>
      <c r="L69" s="66"/>
      <c r="M69" s="66"/>
    </row>
    <row r="70" spans="1:13" hidden="1" x14ac:dyDescent="0.25">
      <c r="C70" s="64"/>
      <c r="D70" s="64"/>
      <c r="E70" s="65"/>
      <c r="F70" s="66"/>
      <c r="G70" s="66"/>
      <c r="H70" s="66"/>
      <c r="I70" s="66"/>
      <c r="J70" s="66"/>
      <c r="K70" s="66"/>
      <c r="L70" s="66"/>
      <c r="M70" s="66"/>
    </row>
    <row r="71" spans="1:13" hidden="1" x14ac:dyDescent="0.25">
      <c r="C71" s="64"/>
      <c r="D71" s="64"/>
      <c r="E71" s="65"/>
      <c r="F71" s="66"/>
      <c r="G71" s="66"/>
      <c r="H71" s="66"/>
      <c r="I71" s="66"/>
      <c r="J71" s="66"/>
      <c r="K71" s="66"/>
      <c r="L71" s="66"/>
      <c r="M71" s="66"/>
    </row>
    <row r="72" spans="1:13" hidden="1" x14ac:dyDescent="0.25">
      <c r="C72" s="64"/>
      <c r="D72" s="64"/>
      <c r="E72" s="65"/>
      <c r="F72" s="66"/>
      <c r="G72" s="66"/>
      <c r="H72" s="66"/>
      <c r="I72" s="66"/>
      <c r="J72" s="66"/>
      <c r="K72" s="66"/>
      <c r="L72" s="66"/>
      <c r="M72" s="66"/>
    </row>
    <row r="73" spans="1:13" hidden="1" x14ac:dyDescent="0.25">
      <c r="C73" s="64"/>
      <c r="D73" s="64"/>
      <c r="E73" s="65"/>
      <c r="F73" s="66"/>
      <c r="G73" s="66"/>
      <c r="H73" s="66"/>
      <c r="I73" s="66"/>
      <c r="J73" s="66"/>
      <c r="K73" s="66"/>
      <c r="L73" s="66"/>
      <c r="M73" s="66"/>
    </row>
    <row r="74" spans="1:13" hidden="1" x14ac:dyDescent="0.25">
      <c r="C74" s="64"/>
      <c r="D74" s="64"/>
      <c r="E74" s="65"/>
      <c r="F74" s="66"/>
      <c r="G74" s="66"/>
      <c r="H74" s="66"/>
      <c r="I74" s="66"/>
      <c r="J74" s="66"/>
      <c r="K74" s="66"/>
      <c r="L74" s="66"/>
      <c r="M74" s="66"/>
    </row>
    <row r="75" spans="1:13" ht="13" thickTop="1" x14ac:dyDescent="0.25">
      <c r="C75" s="64"/>
      <c r="D75" s="64"/>
      <c r="E75" s="65"/>
      <c r="F75" s="66"/>
      <c r="G75" s="66"/>
      <c r="H75" s="66"/>
      <c r="I75" s="66"/>
      <c r="J75" s="66"/>
      <c r="K75" s="66"/>
      <c r="L75" s="66"/>
      <c r="M75" s="66"/>
    </row>
    <row r="76" spans="1:13" x14ac:dyDescent="0.25">
      <c r="A76" s="63" t="s">
        <v>131</v>
      </c>
    </row>
  </sheetData>
  <sheetProtection algorithmName="SHA-512" hashValue="5HIktUQWJjaDf73/yKzuo0GV4oFjJlUuVs8gsyw8lDyfs9vUWmorsjy2tkX1GFoO4FnTiPP43DSfScLuAUW1Nw==" saltValue="JmnqMFHDEYRwPgA/sxuHoQ==" spinCount="100000" sheet="1" objects="1" scenarios="1"/>
  <mergeCells count="5">
    <mergeCell ref="C3:E3"/>
    <mergeCell ref="G3:M3"/>
    <mergeCell ref="G4:I4"/>
    <mergeCell ref="K4:M4"/>
    <mergeCell ref="C4:E4"/>
  </mergeCells>
  <phoneticPr fontId="2" type="noConversion"/>
  <pageMargins left="0.1" right="0.1" top="0.25" bottom="0.25" header="0" footer="0"/>
  <pageSetup scale="56" fitToWidth="0" fitToHeight="0" orientation="landscape" r:id="rId1"/>
  <headerFooter alignWithMargins="0">
    <oddFooter>&amp;C&amp;F -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b933a4dc-1ff3-488b-8ab3-2e3471f93074" xsi:nil="true"/>
    <PublishingStartDate xmlns="http://schemas.microsoft.com/sharepoint/v3" xsi:nil="true"/>
    <SharedWithUsers xmlns="e58a810a-4d4c-4be0-93d4-eca9b7a45270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BA4C1AA038643A48EACC22487F351" ma:contentTypeVersion="1" ma:contentTypeDescription="Create a new document." ma:contentTypeScope="" ma:versionID="0dfc23ddd15e34269900b408638e084d">
  <xsd:schema xmlns:xsd="http://www.w3.org/2001/XMLSchema" xmlns:xs="http://www.w3.org/2001/XMLSchema" xmlns:p="http://schemas.microsoft.com/office/2006/metadata/properties" xmlns:ns1="http://schemas.microsoft.com/sharepoint/v3" xmlns:ns2="b933a4dc-1ff3-488b-8ab3-2e3471f93074" xmlns:ns3="e58a810a-4d4c-4be0-93d4-eca9b7a45270" targetNamespace="http://schemas.microsoft.com/office/2006/metadata/properties" ma:root="true" ma:fieldsID="d779441644a41a03fea2298745589547" ns1:_="" ns2:_="" ns3:_="">
    <xsd:import namespace="http://schemas.microsoft.com/sharepoint/v3"/>
    <xsd:import namespace="b933a4dc-1ff3-488b-8ab3-2e3471f93074"/>
    <xsd:import namespace="e58a810a-4d4c-4be0-93d4-eca9b7a452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3a4dc-1ff3-488b-8ab3-2e3471f93074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a810a-4d4c-4be0-93d4-eca9b7a452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29F9A-E3B6-4AFC-A8A3-5BC89C3076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604EF-7939-444D-8951-D69F7C475F6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A7F542E-847D-49F5-AE9F-0476A8DE95E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933a4dc-1ff3-488b-8ab3-2e3471f93074"/>
  </ds:schemaRefs>
</ds:datastoreItem>
</file>

<file path=customXml/itemProps4.xml><?xml version="1.0" encoding="utf-8"?>
<ds:datastoreItem xmlns:ds="http://schemas.openxmlformats.org/officeDocument/2006/customXml" ds:itemID="{F32BBD2D-F3C7-4791-90DA-48AE441DA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Original Title XIX Allocation</vt:lpstr>
      <vt:lpstr>Revision 1</vt:lpstr>
      <vt:lpstr>Amended Allocation 1</vt:lpstr>
      <vt:lpstr>Change No. 2</vt:lpstr>
      <vt:lpstr>Revision No. 2</vt:lpstr>
      <vt:lpstr>ADRC</vt:lpstr>
      <vt:lpstr> I&amp;R </vt:lpstr>
      <vt:lpstr>' I&amp;R '!Print_Area</vt:lpstr>
      <vt:lpstr>' I&amp;R '!Print_Titles</vt:lpstr>
    </vt:vector>
  </TitlesOfParts>
  <Company>Department of Aging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rheinlen</dc:creator>
  <cp:lastModifiedBy>Cathy, Jim</cp:lastModifiedBy>
  <cp:lastPrinted>2020-02-25T17:59:12Z</cp:lastPrinted>
  <dcterms:created xsi:type="dcterms:W3CDTF">2012-02-09T12:14:58Z</dcterms:created>
  <dcterms:modified xsi:type="dcterms:W3CDTF">2023-11-17T13:24:49Z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51900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0x010100347BA4C1AA038643A48EACC22487F351</vt:lpwstr>
  </property>
</Properties>
</file>